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L:\旧税務管財課\住宅関係\01 入居者募集\HP用資料\"/>
    </mc:Choice>
  </mc:AlternateContent>
  <xr:revisionPtr revIDLastSave="0" documentId="13_ncr:1_{AFD1F878-1255-4DD2-8F7E-E9C8E9959CF6}" xr6:coauthVersionLast="36" xr6:coauthVersionMax="36" xr10:uidLastSave="{00000000-0000-0000-0000-000000000000}"/>
  <bookViews>
    <workbookView xWindow="0" yWindow="0" windowWidth="20490" windowHeight="7455" xr2:uid="{97F4D913-5F0F-4E79-A8D7-243FBC598924}"/>
  </bookViews>
  <sheets>
    <sheet name="計算表" sheetId="2" r:id="rId1"/>
    <sheet name="見本" sheetId="5" r:id="rId2"/>
    <sheet name="所得控除一覧表" sheetId="8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5" l="1"/>
  <c r="J12" i="5"/>
  <c r="J11" i="5"/>
  <c r="J10" i="5"/>
  <c r="J9" i="5"/>
  <c r="J8" i="5"/>
  <c r="J7" i="5"/>
  <c r="J6" i="5"/>
  <c r="J5" i="5"/>
  <c r="J4" i="5"/>
  <c r="J13" i="5" l="1"/>
  <c r="J16" i="5"/>
  <c r="J17" i="5" s="1"/>
  <c r="J19" i="5" s="1"/>
  <c r="E13" i="2"/>
  <c r="J12" i="2"/>
  <c r="J11" i="2"/>
  <c r="J10" i="2"/>
  <c r="J7" i="2"/>
  <c r="J6" i="2"/>
  <c r="J5" i="2"/>
  <c r="J8" i="2"/>
  <c r="J9" i="2"/>
  <c r="J4" i="2"/>
  <c r="J13" i="2" l="1"/>
  <c r="J16" i="2" s="1"/>
  <c r="J17" i="2" s="1"/>
  <c r="J19" i="2" s="1"/>
</calcChain>
</file>

<file path=xl/sharedStrings.xml><?xml version="1.0" encoding="utf-8"?>
<sst xmlns="http://schemas.openxmlformats.org/spreadsheetml/2006/main" count="212" uniqueCount="82">
  <si>
    <t>子</t>
    <rPh sb="0" eb="1">
      <t>コ</t>
    </rPh>
    <phoneticPr fontId="1"/>
  </si>
  <si>
    <t>他（　　　　）</t>
    <rPh sb="0" eb="1">
      <t>ホカ</t>
    </rPh>
    <phoneticPr fontId="1"/>
  </si>
  <si>
    <t>入居者</t>
    <rPh sb="0" eb="3">
      <t>ニュウキョシャ</t>
    </rPh>
    <phoneticPr fontId="1"/>
  </si>
  <si>
    <t>年齢</t>
    <rPh sb="0" eb="2">
      <t>ネンレイ</t>
    </rPh>
    <phoneticPr fontId="1"/>
  </si>
  <si>
    <t>所得</t>
    <rPh sb="0" eb="2">
      <t>ショトク</t>
    </rPh>
    <phoneticPr fontId="1"/>
  </si>
  <si>
    <t>収入区分簡易計算表</t>
    <rPh sb="0" eb="2">
      <t>シュウニュウ</t>
    </rPh>
    <rPh sb="2" eb="4">
      <t>クブン</t>
    </rPh>
    <rPh sb="4" eb="6">
      <t>カンイ</t>
    </rPh>
    <rPh sb="6" eb="8">
      <t>ケイサン</t>
    </rPh>
    <rPh sb="8" eb="9">
      <t>ヒョウ</t>
    </rPh>
    <phoneticPr fontId="1"/>
  </si>
  <si>
    <t>円</t>
    <rPh sb="0" eb="1">
      <t>エン</t>
    </rPh>
    <phoneticPr fontId="1"/>
  </si>
  <si>
    <t>②合計</t>
    <rPh sb="1" eb="3">
      <t>ゴウケイ</t>
    </rPh>
    <phoneticPr fontId="1"/>
  </si>
  <si>
    <t>①合計</t>
    <rPh sb="1" eb="3">
      <t>ゴウケイ</t>
    </rPh>
    <phoneticPr fontId="1"/>
  </si>
  <si>
    <t>収入区分</t>
    <rPh sb="0" eb="2">
      <t>シュウニュウ</t>
    </rPh>
    <rPh sb="2" eb="4">
      <t>クブン</t>
    </rPh>
    <phoneticPr fontId="1"/>
  </si>
  <si>
    <t>町営住宅</t>
    <rPh sb="0" eb="2">
      <t>チョウエイ</t>
    </rPh>
    <rPh sb="2" eb="4">
      <t>ジュウタク</t>
    </rPh>
    <phoneticPr fontId="1"/>
  </si>
  <si>
    <t>特定公共賃貸住宅</t>
    <rPh sb="0" eb="8">
      <t>トクテイコウキョウチンタイジュウタク</t>
    </rPh>
    <phoneticPr fontId="1"/>
  </si>
  <si>
    <t>定住促進住宅</t>
    <rPh sb="0" eb="6">
      <t>テイジュウソクシンジュウタク</t>
    </rPh>
    <phoneticPr fontId="1"/>
  </si>
  <si>
    <t>①入居者の年間所得</t>
    <rPh sb="1" eb="4">
      <t>ニュウキョシャ</t>
    </rPh>
    <rPh sb="5" eb="7">
      <t>ネンカン</t>
    </rPh>
    <rPh sb="7" eb="9">
      <t>ショトク</t>
    </rPh>
    <phoneticPr fontId="1"/>
  </si>
  <si>
    <t>特別障がい（40万×人）</t>
    <rPh sb="0" eb="2">
      <t>トクベツ</t>
    </rPh>
    <rPh sb="2" eb="3">
      <t>ショウ</t>
    </rPh>
    <rPh sb="8" eb="9">
      <t>マン</t>
    </rPh>
    <rPh sb="9" eb="11">
      <t>カケルヒト</t>
    </rPh>
    <phoneticPr fontId="1"/>
  </si>
  <si>
    <t>人　=</t>
    <rPh sb="0" eb="1">
      <t>ヒト</t>
    </rPh>
    <phoneticPr fontId="1"/>
  </si>
  <si>
    <t>③年間合計所得（①－②）</t>
    <rPh sb="1" eb="3">
      <t>ネンカン</t>
    </rPh>
    <rPh sb="3" eb="5">
      <t>ゴウケイ</t>
    </rPh>
    <rPh sb="5" eb="7">
      <t>ショトク</t>
    </rPh>
    <phoneticPr fontId="1"/>
  </si>
  <si>
    <t>④月額所得（③÷12ヵ月）</t>
    <rPh sb="1" eb="3">
      <t>ゲツガク</t>
    </rPh>
    <rPh sb="3" eb="5">
      <t>ショトク</t>
    </rPh>
    <rPh sb="11" eb="12">
      <t>ツキ</t>
    </rPh>
    <phoneticPr fontId="1"/>
  </si>
  <si>
    <t>給　　　与（10万×人）</t>
    <rPh sb="0" eb="1">
      <t>キュウ</t>
    </rPh>
    <rPh sb="4" eb="5">
      <t>ヨ</t>
    </rPh>
    <rPh sb="8" eb="9">
      <t>マン</t>
    </rPh>
    <rPh sb="10" eb="11">
      <t>ヒト</t>
    </rPh>
    <phoneticPr fontId="1"/>
  </si>
  <si>
    <t>年　　　金（10万×人）</t>
    <rPh sb="0" eb="1">
      <t>ネン</t>
    </rPh>
    <rPh sb="4" eb="5">
      <t>キン</t>
    </rPh>
    <rPh sb="8" eb="9">
      <t>マン</t>
    </rPh>
    <rPh sb="10" eb="11">
      <t>ヒト</t>
    </rPh>
    <phoneticPr fontId="1"/>
  </si>
  <si>
    <t>同 居 親 族 （38万×人）</t>
    <rPh sb="0" eb="1">
      <t>ドウ</t>
    </rPh>
    <rPh sb="2" eb="3">
      <t>イ</t>
    </rPh>
    <rPh sb="4" eb="5">
      <t>オヤ</t>
    </rPh>
    <rPh sb="6" eb="7">
      <t>ゾク</t>
    </rPh>
    <rPh sb="11" eb="12">
      <t>マン</t>
    </rPh>
    <rPh sb="13" eb="14">
      <t>ヒト</t>
    </rPh>
    <phoneticPr fontId="1"/>
  </si>
  <si>
    <t>寡　　　婦（27万×人）</t>
    <rPh sb="0" eb="1">
      <t>ヤモメ</t>
    </rPh>
    <rPh sb="4" eb="5">
      <t>フ</t>
    </rPh>
    <rPh sb="8" eb="9">
      <t>マン</t>
    </rPh>
    <rPh sb="9" eb="11">
      <t>カケルヒト</t>
    </rPh>
    <phoneticPr fontId="1"/>
  </si>
  <si>
    <t>ひ と り 親 （35万×人）</t>
    <rPh sb="6" eb="7">
      <t>オヤ</t>
    </rPh>
    <rPh sb="11" eb="14">
      <t>マンカケルヒト</t>
    </rPh>
    <phoneticPr fontId="1"/>
  </si>
  <si>
    <t>老　　　人（10万×人）</t>
    <rPh sb="0" eb="1">
      <t>ロウ</t>
    </rPh>
    <rPh sb="4" eb="5">
      <t>ニン</t>
    </rPh>
    <rPh sb="8" eb="9">
      <t>マン</t>
    </rPh>
    <rPh sb="9" eb="11">
      <t>カケルヒト</t>
    </rPh>
    <phoneticPr fontId="1"/>
  </si>
  <si>
    <t>障　が　い（27万×人）</t>
    <rPh sb="0" eb="1">
      <t>ショウ</t>
    </rPh>
    <rPh sb="8" eb="9">
      <t>マン</t>
    </rPh>
    <rPh sb="9" eb="11">
      <t>カケルヒト</t>
    </rPh>
    <phoneticPr fontId="1"/>
  </si>
  <si>
    <t>特 別 親 族（25万×人）</t>
    <rPh sb="0" eb="1">
      <t>トク</t>
    </rPh>
    <rPh sb="2" eb="3">
      <t>ベツ</t>
    </rPh>
    <rPh sb="4" eb="5">
      <t>オヤ</t>
    </rPh>
    <rPh sb="6" eb="7">
      <t>ゾク</t>
    </rPh>
    <rPh sb="10" eb="13">
      <t>マンカケルヒト</t>
    </rPh>
    <phoneticPr fontId="1"/>
  </si>
  <si>
    <t>裁量世帯上限</t>
    <rPh sb="0" eb="2">
      <t>サイリョウ</t>
    </rPh>
    <rPh sb="2" eb="4">
      <t>セタイ</t>
    </rPh>
    <rPh sb="4" eb="6">
      <t>ジョウゲン</t>
    </rPh>
    <phoneticPr fontId="1"/>
  </si>
  <si>
    <t>金額</t>
    <rPh sb="0" eb="2">
      <t>キンガク</t>
    </rPh>
    <phoneticPr fontId="1"/>
  </si>
  <si>
    <t>1～4</t>
    <phoneticPr fontId="1"/>
  </si>
  <si>
    <t>5～7</t>
    <phoneticPr fontId="1"/>
  </si>
  <si>
    <t>〇</t>
    <phoneticPr fontId="1"/>
  </si>
  <si>
    <t>×</t>
    <phoneticPr fontId="1"/>
  </si>
  <si>
    <t>一般×　　　裁量〇</t>
    <rPh sb="0" eb="2">
      <t>イッパン</t>
    </rPh>
    <rPh sb="6" eb="8">
      <t>サイリョウ</t>
    </rPh>
    <phoneticPr fontId="1"/>
  </si>
  <si>
    <t xml:space="preserve">           0円　　～　　104,000円 </t>
    <rPh sb="12" eb="13">
      <t>エン</t>
    </rPh>
    <rPh sb="25" eb="26">
      <t>エン</t>
    </rPh>
    <phoneticPr fontId="1"/>
  </si>
  <si>
    <t xml:space="preserve">104,001円　　～　　123,000円 </t>
    <rPh sb="7" eb="8">
      <t>エン</t>
    </rPh>
    <rPh sb="20" eb="21">
      <t>エン</t>
    </rPh>
    <phoneticPr fontId="1"/>
  </si>
  <si>
    <t xml:space="preserve">123,001円　　～　　139,000円 </t>
    <rPh sb="7" eb="8">
      <t>エン</t>
    </rPh>
    <rPh sb="20" eb="21">
      <t>エン</t>
    </rPh>
    <phoneticPr fontId="1"/>
  </si>
  <si>
    <t xml:space="preserve">158,001円　　～　　186,000円 </t>
    <phoneticPr fontId="1"/>
  </si>
  <si>
    <t xml:space="preserve">186,001円　　～　　214,000円 </t>
    <rPh sb="7" eb="8">
      <t>エン</t>
    </rPh>
    <rPh sb="20" eb="21">
      <t>エン</t>
    </rPh>
    <phoneticPr fontId="1"/>
  </si>
  <si>
    <t>②控除金額（別紙に詳細）</t>
    <rPh sb="1" eb="3">
      <t>コウジョ</t>
    </rPh>
    <rPh sb="3" eb="5">
      <t>キンガク</t>
    </rPh>
    <rPh sb="6" eb="8">
      <t>ベッシ</t>
    </rPh>
    <rPh sb="9" eb="11">
      <t>ショウサイ</t>
    </rPh>
    <phoneticPr fontId="1"/>
  </si>
  <si>
    <t>世　帯　主</t>
    <rPh sb="0" eb="1">
      <t>ヨ</t>
    </rPh>
    <rPh sb="2" eb="3">
      <t>オビ</t>
    </rPh>
    <rPh sb="4" eb="5">
      <t>シュ</t>
    </rPh>
    <phoneticPr fontId="1"/>
  </si>
  <si>
    <t>配　偶　者</t>
    <rPh sb="0" eb="1">
      <t>ハイ</t>
    </rPh>
    <rPh sb="2" eb="3">
      <t>グウ</t>
    </rPh>
    <rPh sb="4" eb="5">
      <t>シャ</t>
    </rPh>
    <phoneticPr fontId="1"/>
  </si>
  <si>
    <t>④が487,000円以下〇</t>
    <rPh sb="9" eb="12">
      <t>エンイカ</t>
    </rPh>
    <phoneticPr fontId="1"/>
  </si>
  <si>
    <t>一般世帯上限</t>
    <rPh sb="0" eb="2">
      <t>イッパン</t>
    </rPh>
    <rPh sb="2" eb="4">
      <t>セタイ</t>
    </rPh>
    <rPh sb="4" eb="6">
      <t>ジョウゲン</t>
    </rPh>
    <phoneticPr fontId="1"/>
  </si>
  <si>
    <t>歳</t>
    <rPh sb="0" eb="1">
      <t>サイ</t>
    </rPh>
    <phoneticPr fontId="1"/>
  </si>
  <si>
    <r>
      <t xml:space="preserve">   259,001円</t>
    </r>
    <r>
      <rPr>
        <sz val="11"/>
        <color theme="1"/>
        <rFont val="游ゴシック"/>
        <family val="3"/>
        <charset val="128"/>
        <scheme val="minor"/>
      </rPr>
      <t xml:space="preserve"> 　  ～ 999,999,999円</t>
    </r>
    <r>
      <rPr>
        <sz val="11"/>
        <color theme="1"/>
        <rFont val="游ゴシック"/>
        <family val="2"/>
        <charset val="128"/>
        <scheme val="minor"/>
      </rPr>
      <t xml:space="preserve">　　  </t>
    </r>
    <rPh sb="10" eb="11">
      <t>エン</t>
    </rPh>
    <rPh sb="28" eb="29">
      <t>エン</t>
    </rPh>
    <phoneticPr fontId="1"/>
  </si>
  <si>
    <r>
      <t xml:space="preserve">   259,001円</t>
    </r>
    <r>
      <rPr>
        <sz val="11"/>
        <color theme="1"/>
        <rFont val="游ゴシック"/>
        <family val="3"/>
        <charset val="128"/>
        <scheme val="minor"/>
      </rPr>
      <t>　   ～ 999,999,999円</t>
    </r>
    <r>
      <rPr>
        <sz val="11"/>
        <color theme="1"/>
        <rFont val="游ゴシック"/>
        <family val="2"/>
        <charset val="128"/>
        <scheme val="minor"/>
      </rPr>
      <t xml:space="preserve">　　  </t>
    </r>
    <rPh sb="10" eb="11">
      <t>エン</t>
    </rPh>
    <rPh sb="28" eb="29">
      <t>エン</t>
    </rPh>
    <phoneticPr fontId="1"/>
  </si>
  <si>
    <t>見本（夫婦、子ども２人の４人世帯の場合）</t>
    <rPh sb="0" eb="2">
      <t>ミホン</t>
    </rPh>
    <rPh sb="3" eb="5">
      <t>フウフ</t>
    </rPh>
    <rPh sb="6" eb="7">
      <t>コ</t>
    </rPh>
    <rPh sb="10" eb="11">
      <t>ニン</t>
    </rPh>
    <rPh sb="13" eb="14">
      <t>ニン</t>
    </rPh>
    <rPh sb="14" eb="16">
      <t>セタイ</t>
    </rPh>
    <rPh sb="17" eb="19">
      <t>バアイ</t>
    </rPh>
    <phoneticPr fontId="1"/>
  </si>
  <si>
    <r>
      <t>139,001円　　～　　</t>
    </r>
    <r>
      <rPr>
        <b/>
        <sz val="11"/>
        <color theme="1"/>
        <rFont val="游ゴシック"/>
        <family val="3"/>
        <charset val="128"/>
        <scheme val="minor"/>
      </rPr>
      <t>158,000円</t>
    </r>
    <r>
      <rPr>
        <sz val="11"/>
        <color theme="1"/>
        <rFont val="游ゴシック"/>
        <family val="2"/>
        <charset val="128"/>
        <scheme val="minor"/>
      </rPr>
      <t xml:space="preserve"> </t>
    </r>
    <rPh sb="7" eb="8">
      <t>エン</t>
    </rPh>
    <rPh sb="20" eb="21">
      <t>エン</t>
    </rPh>
    <phoneticPr fontId="1"/>
  </si>
  <si>
    <r>
      <t>214,001円　　～　　</t>
    </r>
    <r>
      <rPr>
        <b/>
        <sz val="11"/>
        <color theme="1"/>
        <rFont val="游ゴシック"/>
        <family val="3"/>
        <charset val="128"/>
        <scheme val="minor"/>
      </rPr>
      <t>259,000円</t>
    </r>
    <r>
      <rPr>
        <sz val="11"/>
        <color theme="1"/>
        <rFont val="游ゴシック"/>
        <family val="2"/>
        <charset val="128"/>
        <scheme val="minor"/>
      </rPr>
      <t xml:space="preserve"> </t>
    </r>
    <phoneticPr fontId="1"/>
  </si>
  <si>
    <t>控除名</t>
  </si>
  <si>
    <t>控除の内容</t>
  </si>
  <si>
    <t>控除金額</t>
  </si>
  <si>
    <t>給与所得者</t>
  </si>
  <si>
    <t>公的年金所得者</t>
  </si>
  <si>
    <t>親族</t>
  </si>
  <si>
    <t>寡婦</t>
  </si>
  <si>
    <t>27万円×人数</t>
  </si>
  <si>
    <t>ひとり親</t>
  </si>
  <si>
    <t>所得金額48万円以下の生計を同一にする子を有する場合</t>
  </si>
  <si>
    <t>70歳以上の配偶者あるいは老人扶養親族がいる場合</t>
  </si>
  <si>
    <t>障がい者</t>
  </si>
  <si>
    <t>障がい者（3級から6級まで）がいる場合</t>
  </si>
  <si>
    <t>特別障がい者</t>
  </si>
  <si>
    <t>重度の障がい者（1級・2級）がいる場合</t>
  </si>
  <si>
    <t>40万円×人数</t>
  </si>
  <si>
    <t>特定扶養親族</t>
  </si>
  <si>
    <t>25万円×人数</t>
  </si>
  <si>
    <t>所得控除一覧表</t>
    <rPh sb="0" eb="2">
      <t>ショトク</t>
    </rPh>
    <rPh sb="2" eb="4">
      <t>コウジョ</t>
    </rPh>
    <rPh sb="4" eb="7">
      <t>イチランヒョウ</t>
    </rPh>
    <phoneticPr fontId="1"/>
  </si>
  <si>
    <t>本人又は同居者が給与所得を有する場合</t>
    <rPh sb="16" eb="18">
      <t>バアイ</t>
    </rPh>
    <phoneticPr fontId="1"/>
  </si>
  <si>
    <t>10万円×人数</t>
    <phoneticPr fontId="1"/>
  </si>
  <si>
    <t>老人配偶者　　　老人扶養者</t>
    <rPh sb="8" eb="10">
      <t>ロウジン</t>
    </rPh>
    <rPh sb="10" eb="13">
      <t>フヨウシャ</t>
    </rPh>
    <phoneticPr fontId="1"/>
  </si>
  <si>
    <t>10万円×人数　　　　　　　※所得が10万円以下の場合はその金額</t>
    <phoneticPr fontId="1"/>
  </si>
  <si>
    <t>10万円×人数　　　　　　※所得が10万円以下の場合はその金額</t>
    <phoneticPr fontId="1"/>
  </si>
  <si>
    <t>本人又は同居者が年金所得を有する場合</t>
    <rPh sb="16" eb="18">
      <t>バアイ</t>
    </rPh>
    <phoneticPr fontId="1"/>
  </si>
  <si>
    <t>同居しようとする親族及び遠隔地に扶養親族がいる場合</t>
    <phoneticPr fontId="1"/>
  </si>
  <si>
    <t>38万円×人数　　　　　（配偶者含む）</t>
    <rPh sb="13" eb="16">
      <t>ハイグウシャ</t>
    </rPh>
    <rPh sb="16" eb="17">
      <t>フク</t>
    </rPh>
    <phoneticPr fontId="1"/>
  </si>
  <si>
    <t>所得が500万円以下の寡婦の場合（女性のみ）</t>
    <rPh sb="17" eb="19">
      <t>ジョセイ</t>
    </rPh>
    <phoneticPr fontId="1"/>
  </si>
  <si>
    <t>27万円×人数　　　　　※所得が27万円以下の場合はその金額</t>
    <phoneticPr fontId="1"/>
  </si>
  <si>
    <t>35万円×１人　　　　　　※所得が35万円以下の場合はその金額</t>
    <rPh sb="6" eb="7">
      <t>ニン</t>
    </rPh>
    <phoneticPr fontId="1"/>
  </si>
  <si>
    <t>扶養親族のうち、16歳以上23歳未満がいる場合</t>
    <phoneticPr fontId="1"/>
  </si>
  <si>
    <t>×　　　　　単身△</t>
    <rPh sb="6" eb="8">
      <t>タンシン</t>
    </rPh>
    <phoneticPr fontId="1"/>
  </si>
  <si>
    <r>
      <t>139,001円　　～　　</t>
    </r>
    <r>
      <rPr>
        <b/>
        <sz val="11"/>
        <color theme="1"/>
        <rFont val="游ゴシック"/>
        <family val="3"/>
        <charset val="128"/>
        <scheme val="minor"/>
      </rPr>
      <t xml:space="preserve">158,000円 </t>
    </r>
    <rPh sb="7" eb="8">
      <t>エン</t>
    </rPh>
    <rPh sb="20" eb="21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</si>
</sst>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7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3" xfId="0" applyBorder="1" applyAlignment="1">
      <alignment horizontal="right" vertical="center"/>
    </xf>
    <xf numFmtId="176" fontId="0" fillId="0" borderId="3" xfId="1" applyNumberFormat="1" applyFont="1" applyBorder="1" applyAlignment="1">
      <alignment horizontal="right" vertical="center"/>
    </xf>
    <xf numFmtId="176" fontId="0" fillId="0" borderId="6" xfId="1" applyNumberFormat="1" applyFont="1" applyBorder="1" applyAlignment="1">
      <alignment horizontal="right" vertical="center"/>
    </xf>
    <xf numFmtId="176" fontId="0" fillId="0" borderId="10" xfId="1" applyNumberFormat="1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14" xfId="0" applyFill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" xfId="0" applyBorder="1" applyAlignment="1">
      <alignment horizontal="right" vertical="center" shrinkToFit="1"/>
    </xf>
    <xf numFmtId="0" fontId="3" fillId="0" borderId="14" xfId="0" applyFont="1" applyBorder="1" applyAlignment="1">
      <alignment vertical="center"/>
    </xf>
    <xf numFmtId="0" fontId="0" fillId="0" borderId="10" xfId="0" applyBorder="1" applyAlignment="1">
      <alignment horizontal="center" vertical="center"/>
    </xf>
    <xf numFmtId="176" fontId="0" fillId="0" borderId="10" xfId="0" applyNumberForma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 shrinkToFit="1"/>
    </xf>
    <xf numFmtId="0" fontId="0" fillId="0" borderId="11" xfId="0" applyBorder="1" applyAlignment="1">
      <alignment horizontal="right" vertical="center"/>
    </xf>
    <xf numFmtId="0" fontId="0" fillId="0" borderId="21" xfId="0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56" fontId="0" fillId="2" borderId="17" xfId="0" applyNumberForma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6" xfId="0" applyBorder="1">
      <alignment vertical="center"/>
    </xf>
    <xf numFmtId="0" fontId="0" fillId="0" borderId="14" xfId="0" applyBorder="1">
      <alignment vertical="center"/>
    </xf>
    <xf numFmtId="0" fontId="0" fillId="0" borderId="24" xfId="0" applyBorder="1">
      <alignment vertical="center"/>
    </xf>
    <xf numFmtId="0" fontId="0" fillId="0" borderId="24" xfId="0" applyFill="1" applyBorder="1">
      <alignment vertical="center"/>
    </xf>
    <xf numFmtId="0" fontId="0" fillId="0" borderId="24" xfId="0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7" xfId="0" applyBorder="1">
      <alignment vertical="center"/>
    </xf>
    <xf numFmtId="0" fontId="7" fillId="0" borderId="0" xfId="0" applyFont="1" applyBorder="1">
      <alignment vertical="center"/>
    </xf>
    <xf numFmtId="0" fontId="0" fillId="0" borderId="8" xfId="0" applyBorder="1">
      <alignment vertical="center"/>
    </xf>
    <xf numFmtId="176" fontId="0" fillId="0" borderId="15" xfId="0" applyNumberFormat="1" applyBorder="1" applyAlignment="1">
      <alignment horizontal="right" vertical="center"/>
    </xf>
    <xf numFmtId="176" fontId="0" fillId="0" borderId="10" xfId="0" applyNumberFormat="1" applyBorder="1">
      <alignment vertical="center"/>
    </xf>
    <xf numFmtId="0" fontId="9" fillId="0" borderId="4" xfId="0" applyFont="1" applyBorder="1">
      <alignment vertical="center"/>
    </xf>
    <xf numFmtId="0" fontId="11" fillId="0" borderId="0" xfId="0" applyFont="1">
      <alignment vertical="center"/>
    </xf>
    <xf numFmtId="0" fontId="14" fillId="0" borderId="1" xfId="0" applyFont="1" applyBorder="1" applyAlignment="1">
      <alignment vertical="center" wrapText="1"/>
    </xf>
    <xf numFmtId="0" fontId="13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4" fillId="0" borderId="15" xfId="0" applyFont="1" applyBorder="1" applyAlignment="1">
      <alignment vertical="center" wrapText="1"/>
    </xf>
    <xf numFmtId="0" fontId="13" fillId="0" borderId="23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vertical="center" wrapText="1"/>
    </xf>
    <xf numFmtId="0" fontId="14" fillId="0" borderId="27" xfId="0" applyFont="1" applyBorder="1" applyAlignment="1">
      <alignment horizontal="center" vertical="center" wrapText="1"/>
    </xf>
    <xf numFmtId="0" fontId="12" fillId="3" borderId="28" xfId="0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horizontal="center" vertical="center"/>
    </xf>
    <xf numFmtId="0" fontId="12" fillId="3" borderId="30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right" vertical="center"/>
      <protection locked="0"/>
    </xf>
    <xf numFmtId="176" fontId="0" fillId="0" borderId="9" xfId="0" applyNumberFormat="1" applyBorder="1" applyAlignment="1" applyProtection="1">
      <alignment horizontal="right" vertical="center"/>
      <protection locked="0"/>
    </xf>
    <xf numFmtId="0" fontId="15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2" borderId="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2" borderId="1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123824</xdr:colOff>
      <xdr:row>1</xdr:row>
      <xdr:rowOff>133350</xdr:rowOff>
    </xdr:from>
    <xdr:ext cx="1676401" cy="67191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73104B-5BCA-4118-8B74-6E5084E8D04B}"/>
            </a:ext>
          </a:extLst>
        </xdr:cNvPr>
        <xdr:cNvSpPr txBox="1"/>
      </xdr:nvSpPr>
      <xdr:spPr>
        <a:xfrm>
          <a:off x="2733674" y="381000"/>
          <a:ext cx="1676401" cy="67191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/>
            <a:t>年間収入ではなく年間所得</a:t>
          </a:r>
          <a:endParaRPr kumimoji="1" lang="en-US" altLang="ja-JP" sz="900"/>
        </a:p>
        <a:p>
          <a:r>
            <a:rPr kumimoji="1" lang="ja-JP" altLang="en-US" sz="900"/>
            <a:t>（税金を引かれた後の金額）</a:t>
          </a:r>
          <a:endParaRPr kumimoji="1" lang="en-US" altLang="ja-JP" sz="900"/>
        </a:p>
        <a:p>
          <a:r>
            <a:rPr kumimoji="1" lang="ja-JP" altLang="en-US" sz="900"/>
            <a:t>を入力してください</a:t>
          </a:r>
        </a:p>
      </xdr:txBody>
    </xdr:sp>
    <xdr:clientData/>
  </xdr:oneCellAnchor>
  <xdr:oneCellAnchor>
    <xdr:from>
      <xdr:col>7</xdr:col>
      <xdr:colOff>200025</xdr:colOff>
      <xdr:row>7</xdr:row>
      <xdr:rowOff>57150</xdr:rowOff>
    </xdr:from>
    <xdr:ext cx="1562099" cy="865109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1FE372-E246-49AD-BC2E-79714B069D2B}"/>
            </a:ext>
          </a:extLst>
        </xdr:cNvPr>
        <xdr:cNvSpPr txBox="1"/>
      </xdr:nvSpPr>
      <xdr:spPr>
        <a:xfrm>
          <a:off x="6829425" y="1733550"/>
          <a:ext cx="1562099" cy="865109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/>
            <a:t>同居親族は世帯主以外の</a:t>
          </a:r>
        </a:p>
        <a:p>
          <a:r>
            <a:rPr kumimoji="1" lang="ja-JP" altLang="en-US" sz="900"/>
            <a:t>親族の人数です</a:t>
          </a:r>
        </a:p>
        <a:p>
          <a:r>
            <a:rPr kumimoji="1" lang="ja-JP" altLang="en-US" sz="900"/>
            <a:t>４人家族なら世帯主以外の</a:t>
          </a:r>
          <a:endParaRPr kumimoji="1" lang="en-US" altLang="ja-JP" sz="900"/>
        </a:p>
        <a:p>
          <a:r>
            <a:rPr kumimoji="1" lang="ja-JP" altLang="en-US" sz="900"/>
            <a:t>３人が控除対象です</a:t>
          </a:r>
        </a:p>
      </xdr:txBody>
    </xdr:sp>
    <xdr:clientData/>
  </xdr:oneCellAnchor>
  <xdr:oneCellAnchor>
    <xdr:from>
      <xdr:col>6</xdr:col>
      <xdr:colOff>828675</xdr:colOff>
      <xdr:row>16</xdr:row>
      <xdr:rowOff>9525</xdr:rowOff>
    </xdr:from>
    <xdr:ext cx="1628775" cy="86510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C0F6C3E-4AC5-4886-890D-FF82D06064DC}"/>
            </a:ext>
          </a:extLst>
        </xdr:cNvPr>
        <xdr:cNvSpPr txBox="1"/>
      </xdr:nvSpPr>
      <xdr:spPr>
        <a:xfrm>
          <a:off x="5819775" y="3857625"/>
          <a:ext cx="1628775" cy="865109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/>
            <a:t>この右の数字が現時点での</a:t>
          </a:r>
        </a:p>
        <a:p>
          <a:r>
            <a:rPr kumimoji="1" lang="ja-JP" altLang="en-US" sz="900"/>
            <a:t>あなたの収入区分です</a:t>
          </a:r>
        </a:p>
        <a:p>
          <a:r>
            <a:rPr kumimoji="1" lang="ja-JP" altLang="en-US" sz="900"/>
            <a:t>下の表に当てはまる部分が</a:t>
          </a:r>
          <a:endParaRPr kumimoji="1" lang="en-US" altLang="ja-JP" sz="900"/>
        </a:p>
        <a:p>
          <a:r>
            <a:rPr kumimoji="1" lang="ja-JP" altLang="en-US" sz="900"/>
            <a:t>入居可能な住宅です</a:t>
          </a:r>
        </a:p>
      </xdr:txBody>
    </xdr:sp>
    <xdr:clientData/>
  </xdr:oneCellAnchor>
  <xdr:twoCellAnchor>
    <xdr:from>
      <xdr:col>4</xdr:col>
      <xdr:colOff>447676</xdr:colOff>
      <xdr:row>4</xdr:row>
      <xdr:rowOff>76200</xdr:rowOff>
    </xdr:from>
    <xdr:to>
      <xdr:col>4</xdr:col>
      <xdr:colOff>638175</xdr:colOff>
      <xdr:row>5</xdr:row>
      <xdr:rowOff>104775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7720301C-171C-4AA0-9820-0837F6EF44F5}"/>
            </a:ext>
          </a:extLst>
        </xdr:cNvPr>
        <xdr:cNvCxnSpPr/>
      </xdr:nvCxnSpPr>
      <xdr:spPr>
        <a:xfrm>
          <a:off x="3057526" y="1038225"/>
          <a:ext cx="190499" cy="2667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342900</xdr:colOff>
      <xdr:row>5</xdr:row>
      <xdr:rowOff>228600</xdr:rowOff>
    </xdr:from>
    <xdr:to>
      <xdr:col>7</xdr:col>
      <xdr:colOff>390526</xdr:colOff>
      <xdr:row>7</xdr:row>
      <xdr:rowOff>57150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D0B6C679-9281-43BD-A075-5A8B13695C4B}"/>
            </a:ext>
          </a:extLst>
        </xdr:cNvPr>
        <xdr:cNvCxnSpPr/>
      </xdr:nvCxnSpPr>
      <xdr:spPr>
        <a:xfrm flipH="1" flipV="1">
          <a:off x="6972300" y="1428750"/>
          <a:ext cx="47626" cy="304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266700</xdr:colOff>
      <xdr:row>18</xdr:row>
      <xdr:rowOff>133350</xdr:rowOff>
    </xdr:from>
    <xdr:to>
      <xdr:col>8</xdr:col>
      <xdr:colOff>495300</xdr:colOff>
      <xdr:row>18</xdr:row>
      <xdr:rowOff>133350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4ABE14C7-AEAB-4A39-8D69-296E9B7A01A5}"/>
            </a:ext>
          </a:extLst>
        </xdr:cNvPr>
        <xdr:cNvCxnSpPr/>
      </xdr:nvCxnSpPr>
      <xdr:spPr>
        <a:xfrm>
          <a:off x="7343775" y="4476750"/>
          <a:ext cx="2286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342900</xdr:colOff>
      <xdr:row>19</xdr:row>
      <xdr:rowOff>28575</xdr:rowOff>
    </xdr:from>
    <xdr:to>
      <xdr:col>7</xdr:col>
      <xdr:colOff>342901</xdr:colOff>
      <xdr:row>20</xdr:row>
      <xdr:rowOff>38100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3B19113D-C8F3-494C-9CD5-3731C2DB4430}"/>
            </a:ext>
          </a:extLst>
        </xdr:cNvPr>
        <xdr:cNvCxnSpPr/>
      </xdr:nvCxnSpPr>
      <xdr:spPr>
        <a:xfrm>
          <a:off x="6972300" y="4610100"/>
          <a:ext cx="1" cy="2571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380999</xdr:colOff>
      <xdr:row>10</xdr:row>
      <xdr:rowOff>76201</xdr:rowOff>
    </xdr:from>
    <xdr:ext cx="2486026" cy="146685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0827857-3689-4A4A-9FDB-03DD94D5FA5B}"/>
            </a:ext>
          </a:extLst>
        </xdr:cNvPr>
        <xdr:cNvSpPr txBox="1"/>
      </xdr:nvSpPr>
      <xdr:spPr>
        <a:xfrm>
          <a:off x="380999" y="2457451"/>
          <a:ext cx="2486026" cy="14668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50" b="1"/>
            <a:t>！注意！</a:t>
          </a:r>
          <a:endParaRPr kumimoji="1" lang="en-US" altLang="ja-JP" sz="1050" b="1"/>
        </a:p>
        <a:p>
          <a:r>
            <a:rPr kumimoji="1" lang="ja-JP" altLang="en-US" sz="1050"/>
            <a:t>①源泉徴収票を参考に使用する場合は「給与所得控除後の金額（調整控除後）」を入力してください</a:t>
          </a:r>
          <a:endParaRPr kumimoji="1" lang="en-US" altLang="ja-JP" sz="1050"/>
        </a:p>
        <a:p>
          <a:r>
            <a:rPr kumimoji="1" lang="ja-JP" altLang="en-US" sz="1050"/>
            <a:t>②営業所得の場合は給与（</a:t>
          </a:r>
          <a:r>
            <a:rPr kumimoji="1" lang="en-US" altLang="ja-JP" sz="1050"/>
            <a:t>10</a:t>
          </a:r>
          <a:r>
            <a:rPr kumimoji="1" lang="ja-JP" altLang="en-US" sz="1050"/>
            <a:t>万円）の</a:t>
          </a:r>
          <a:endParaRPr kumimoji="1" lang="en-US" altLang="ja-JP" sz="1050"/>
        </a:p>
        <a:p>
          <a:r>
            <a:rPr kumimoji="1" lang="ja-JP" altLang="en-US" sz="1050"/>
            <a:t>控除は発生しません</a:t>
          </a:r>
          <a:endParaRPr kumimoji="1" lang="en-US" altLang="ja-JP" sz="1050"/>
        </a:p>
        <a:p>
          <a:endParaRPr kumimoji="1" lang="en-US" altLang="ja-JP" sz="900"/>
        </a:p>
        <a:p>
          <a:endParaRPr kumimoji="1" lang="en-US" altLang="ja-JP" sz="900"/>
        </a:p>
        <a:p>
          <a:endParaRPr kumimoji="1" lang="en-US" altLang="ja-JP" sz="900"/>
        </a:p>
        <a:p>
          <a:endParaRPr kumimoji="1" lang="en-US" altLang="ja-JP" sz="900"/>
        </a:p>
        <a:p>
          <a:endParaRPr kumimoji="1" lang="en-US" altLang="ja-JP" sz="900"/>
        </a:p>
        <a:p>
          <a:endParaRPr kumimoji="1" lang="en-US" altLang="ja-JP" sz="900"/>
        </a:p>
        <a:p>
          <a:endParaRPr kumimoji="1" lang="en-US" altLang="ja-JP" sz="900"/>
        </a:p>
        <a:p>
          <a:endParaRPr kumimoji="1" lang="ja-JP" altLang="en-US" sz="9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F675B-A398-48EB-AF3F-014B0575E646}">
  <dimension ref="A1:K28"/>
  <sheetViews>
    <sheetView tabSelected="1" zoomScaleNormal="100" workbookViewId="0"/>
  </sheetViews>
  <sheetFormatPr defaultRowHeight="18.75" x14ac:dyDescent="0.4"/>
  <cols>
    <col min="1" max="1" width="5" customWidth="1"/>
    <col min="2" max="2" width="19.25" bestFit="1" customWidth="1"/>
    <col min="3" max="3" width="6.875" customWidth="1"/>
    <col min="4" max="4" width="3.125" customWidth="1"/>
    <col min="5" max="5" width="19" customWidth="1"/>
    <col min="6" max="6" width="12.25" customWidth="1"/>
    <col min="7" max="7" width="21.5" bestFit="1" customWidth="1"/>
    <col min="8" max="8" width="5.875" customWidth="1"/>
    <col min="9" max="9" width="6.75" customWidth="1"/>
    <col min="10" max="10" width="12.625" style="1" customWidth="1"/>
    <col min="11" max="11" width="4.75" customWidth="1"/>
  </cols>
  <sheetData>
    <row r="1" spans="1:11" x14ac:dyDescent="0.4">
      <c r="B1" s="34" t="s">
        <v>5</v>
      </c>
    </row>
    <row r="2" spans="1:11" x14ac:dyDescent="0.4">
      <c r="A2" s="51"/>
      <c r="B2" s="42"/>
      <c r="C2" s="42"/>
      <c r="D2" s="42"/>
      <c r="E2" s="42"/>
      <c r="F2" s="42"/>
      <c r="G2" s="42"/>
      <c r="H2" s="42"/>
      <c r="I2" s="42"/>
      <c r="J2" s="13"/>
      <c r="K2" s="43"/>
    </row>
    <row r="3" spans="1:11" x14ac:dyDescent="0.4">
      <c r="A3" s="44"/>
      <c r="B3" s="52" t="s">
        <v>13</v>
      </c>
      <c r="C3" s="12"/>
      <c r="D3" s="12"/>
      <c r="E3" s="12"/>
      <c r="F3" s="12"/>
      <c r="G3" s="31" t="s">
        <v>38</v>
      </c>
      <c r="H3" s="12"/>
      <c r="I3" s="12"/>
      <c r="J3" s="17"/>
      <c r="K3" s="45"/>
    </row>
    <row r="4" spans="1:11" x14ac:dyDescent="0.4">
      <c r="A4" s="44"/>
      <c r="B4" s="84" t="s">
        <v>2</v>
      </c>
      <c r="C4" s="84" t="s">
        <v>3</v>
      </c>
      <c r="D4" s="85"/>
      <c r="E4" s="85" t="s">
        <v>4</v>
      </c>
      <c r="F4" s="12"/>
      <c r="G4" s="20" t="s">
        <v>18</v>
      </c>
      <c r="H4" s="73"/>
      <c r="I4" s="8" t="s">
        <v>15</v>
      </c>
      <c r="J4" s="14">
        <f>H4*100000</f>
        <v>0</v>
      </c>
      <c r="K4" s="45" t="s">
        <v>6</v>
      </c>
    </row>
    <row r="5" spans="1:11" x14ac:dyDescent="0.4">
      <c r="A5" s="44"/>
      <c r="B5" s="86"/>
      <c r="C5" s="86"/>
      <c r="D5" s="87"/>
      <c r="E5" s="87"/>
      <c r="F5" s="12"/>
      <c r="G5" s="20" t="s">
        <v>19</v>
      </c>
      <c r="H5" s="73"/>
      <c r="I5" s="8" t="s">
        <v>15</v>
      </c>
      <c r="J5" s="14">
        <f>H5*100000</f>
        <v>0</v>
      </c>
      <c r="K5" s="45" t="s">
        <v>6</v>
      </c>
    </row>
    <row r="6" spans="1:11" x14ac:dyDescent="0.4">
      <c r="A6" s="44"/>
      <c r="B6" s="72" t="s">
        <v>39</v>
      </c>
      <c r="C6" s="73"/>
      <c r="D6" s="74" t="s">
        <v>43</v>
      </c>
      <c r="E6" s="75"/>
      <c r="F6" s="12" t="s">
        <v>6</v>
      </c>
      <c r="G6" s="20" t="s">
        <v>20</v>
      </c>
      <c r="H6" s="73"/>
      <c r="I6" s="8" t="s">
        <v>15</v>
      </c>
      <c r="J6" s="14">
        <f>H6*380000</f>
        <v>0</v>
      </c>
      <c r="K6" s="45" t="s">
        <v>6</v>
      </c>
    </row>
    <row r="7" spans="1:11" x14ac:dyDescent="0.4">
      <c r="A7" s="44"/>
      <c r="B7" s="72" t="s">
        <v>40</v>
      </c>
      <c r="C7" s="73"/>
      <c r="D7" s="74" t="s">
        <v>43</v>
      </c>
      <c r="E7" s="75"/>
      <c r="F7" s="12" t="s">
        <v>6</v>
      </c>
      <c r="G7" s="20" t="s">
        <v>21</v>
      </c>
      <c r="H7" s="73"/>
      <c r="I7" s="8" t="s">
        <v>15</v>
      </c>
      <c r="J7" s="14">
        <f>H7*270000</f>
        <v>0</v>
      </c>
      <c r="K7" s="45" t="s">
        <v>6</v>
      </c>
    </row>
    <row r="8" spans="1:11" x14ac:dyDescent="0.4">
      <c r="A8" s="44"/>
      <c r="B8" s="72" t="s">
        <v>0</v>
      </c>
      <c r="C8" s="73"/>
      <c r="D8" s="74" t="s">
        <v>43</v>
      </c>
      <c r="E8" s="75"/>
      <c r="F8" s="12" t="s">
        <v>6</v>
      </c>
      <c r="G8" s="20" t="s">
        <v>22</v>
      </c>
      <c r="H8" s="73"/>
      <c r="I8" s="8" t="s">
        <v>15</v>
      </c>
      <c r="J8" s="14">
        <f t="shared" ref="J8:J9" si="0">H8*100000</f>
        <v>0</v>
      </c>
      <c r="K8" s="45" t="s">
        <v>6</v>
      </c>
    </row>
    <row r="9" spans="1:11" x14ac:dyDescent="0.4">
      <c r="A9" s="44"/>
      <c r="B9" s="72" t="s">
        <v>0</v>
      </c>
      <c r="C9" s="73"/>
      <c r="D9" s="74" t="s">
        <v>43</v>
      </c>
      <c r="E9" s="75"/>
      <c r="F9" s="12" t="s">
        <v>6</v>
      </c>
      <c r="G9" s="20" t="s">
        <v>23</v>
      </c>
      <c r="H9" s="73"/>
      <c r="I9" s="8" t="s">
        <v>15</v>
      </c>
      <c r="J9" s="14">
        <f t="shared" si="0"/>
        <v>0</v>
      </c>
      <c r="K9" s="45" t="s">
        <v>6</v>
      </c>
    </row>
    <row r="10" spans="1:11" x14ac:dyDescent="0.4">
      <c r="A10" s="44"/>
      <c r="B10" s="72" t="s">
        <v>0</v>
      </c>
      <c r="C10" s="73"/>
      <c r="D10" s="74" t="s">
        <v>43</v>
      </c>
      <c r="E10" s="75"/>
      <c r="F10" s="12" t="s">
        <v>6</v>
      </c>
      <c r="G10" s="20" t="s">
        <v>24</v>
      </c>
      <c r="H10" s="73"/>
      <c r="I10" s="8" t="s">
        <v>15</v>
      </c>
      <c r="J10" s="14">
        <f>H10*270000</f>
        <v>0</v>
      </c>
      <c r="K10" s="45" t="s">
        <v>6</v>
      </c>
    </row>
    <row r="11" spans="1:11" x14ac:dyDescent="0.4">
      <c r="A11" s="44"/>
      <c r="B11" s="72" t="s">
        <v>1</v>
      </c>
      <c r="C11" s="73"/>
      <c r="D11" s="74" t="s">
        <v>43</v>
      </c>
      <c r="E11" s="75"/>
      <c r="F11" s="12" t="s">
        <v>6</v>
      </c>
      <c r="G11" s="20" t="s">
        <v>14</v>
      </c>
      <c r="H11" s="73"/>
      <c r="I11" s="8" t="s">
        <v>15</v>
      </c>
      <c r="J11" s="14">
        <f>H11*400000</f>
        <v>0</v>
      </c>
      <c r="K11" s="45" t="s">
        <v>6</v>
      </c>
    </row>
    <row r="12" spans="1:11" ht="19.5" thickBot="1" x14ac:dyDescent="0.45">
      <c r="A12" s="44"/>
      <c r="B12" s="72" t="s">
        <v>1</v>
      </c>
      <c r="C12" s="73"/>
      <c r="D12" s="74" t="s">
        <v>43</v>
      </c>
      <c r="E12" s="76"/>
      <c r="F12" s="12" t="s">
        <v>6</v>
      </c>
      <c r="G12" s="20" t="s">
        <v>25</v>
      </c>
      <c r="H12" s="73"/>
      <c r="I12" s="8" t="s">
        <v>15</v>
      </c>
      <c r="J12" s="15">
        <f>H12*250000</f>
        <v>0</v>
      </c>
      <c r="K12" s="45" t="s">
        <v>6</v>
      </c>
    </row>
    <row r="13" spans="1:11" ht="19.5" thickBot="1" x14ac:dyDescent="0.45">
      <c r="A13" s="44"/>
      <c r="B13" s="12"/>
      <c r="C13" s="17" t="s">
        <v>8</v>
      </c>
      <c r="D13" s="17"/>
      <c r="E13" s="55">
        <f>SUM(E6:E12)</f>
        <v>0</v>
      </c>
      <c r="F13" s="12" t="s">
        <v>6</v>
      </c>
      <c r="G13" s="12"/>
      <c r="H13" s="88" t="s">
        <v>7</v>
      </c>
      <c r="I13" s="89"/>
      <c r="J13" s="16">
        <f>SUM(J4:J12)</f>
        <v>0</v>
      </c>
      <c r="K13" s="46" t="s">
        <v>6</v>
      </c>
    </row>
    <row r="14" spans="1:11" x14ac:dyDescent="0.4">
      <c r="A14" s="44"/>
      <c r="B14" s="12"/>
      <c r="C14" s="12"/>
      <c r="D14" s="12"/>
      <c r="E14" s="12"/>
      <c r="F14" s="12"/>
      <c r="G14" s="12"/>
      <c r="H14" s="12"/>
      <c r="I14" s="12"/>
      <c r="J14" s="17"/>
      <c r="K14" s="45"/>
    </row>
    <row r="15" spans="1:11" x14ac:dyDescent="0.4">
      <c r="A15" s="44"/>
      <c r="B15" s="10"/>
      <c r="C15" s="12"/>
      <c r="D15" s="12"/>
      <c r="E15" s="12"/>
      <c r="F15" s="12"/>
      <c r="G15" s="12"/>
      <c r="H15" s="12"/>
      <c r="I15" s="12"/>
      <c r="J15" s="17"/>
      <c r="K15" s="45"/>
    </row>
    <row r="16" spans="1:11" ht="19.5" thickBot="1" x14ac:dyDescent="0.45">
      <c r="A16" s="44"/>
      <c r="B16" s="35" t="s">
        <v>9</v>
      </c>
      <c r="C16" s="90" t="s">
        <v>27</v>
      </c>
      <c r="D16" s="91"/>
      <c r="E16" s="92"/>
      <c r="F16" s="12"/>
      <c r="G16" s="32" t="s">
        <v>16</v>
      </c>
      <c r="H16" s="11"/>
      <c r="I16" s="11"/>
      <c r="J16" s="54">
        <f>E13-J13</f>
        <v>0</v>
      </c>
      <c r="K16" s="47" t="s">
        <v>6</v>
      </c>
    </row>
    <row r="17" spans="1:11" ht="19.5" thickBot="1" x14ac:dyDescent="0.45">
      <c r="A17" s="44"/>
      <c r="B17" s="4">
        <v>1</v>
      </c>
      <c r="C17" s="81" t="s">
        <v>33</v>
      </c>
      <c r="D17" s="82"/>
      <c r="E17" s="83"/>
      <c r="F17" s="18"/>
      <c r="G17" s="32" t="s">
        <v>17</v>
      </c>
      <c r="H17" s="11"/>
      <c r="I17" s="11"/>
      <c r="J17" s="23">
        <f>J16/12</f>
        <v>0</v>
      </c>
      <c r="K17" s="47" t="s">
        <v>6</v>
      </c>
    </row>
    <row r="18" spans="1:11" ht="19.5" thickBot="1" x14ac:dyDescent="0.45">
      <c r="A18" s="44"/>
      <c r="B18" s="4">
        <v>2</v>
      </c>
      <c r="C18" s="81" t="s">
        <v>34</v>
      </c>
      <c r="D18" s="82"/>
      <c r="E18" s="83"/>
      <c r="F18" s="19"/>
      <c r="G18" s="11"/>
      <c r="H18" s="11"/>
      <c r="I18" s="11"/>
      <c r="J18" s="17"/>
      <c r="K18" s="47"/>
    </row>
    <row r="19" spans="1:11" ht="19.5" thickBot="1" x14ac:dyDescent="0.45">
      <c r="A19" s="44"/>
      <c r="B19" s="4">
        <v>3</v>
      </c>
      <c r="C19" s="81" t="s">
        <v>35</v>
      </c>
      <c r="D19" s="82"/>
      <c r="E19" s="83"/>
      <c r="F19" s="19"/>
      <c r="G19" s="33" t="s">
        <v>9</v>
      </c>
      <c r="H19" s="11"/>
      <c r="I19" s="11"/>
      <c r="J19" s="22" t="str">
        <f>IF(J17&gt;=259001,"8",IF(J17&gt;=214001,"7",IF(J17&gt;=186001,"6",IF(J17&gt;=158001,"5",IF(J17&gt;=139001,"4",IF(J17&gt;=123001,"3",IF(J17&gt;=104001,"2",IF(J17&gt;=0,"1"))))))))</f>
        <v>1</v>
      </c>
      <c r="K19" s="48"/>
    </row>
    <row r="20" spans="1:11" ht="19.5" thickBot="1" x14ac:dyDescent="0.45">
      <c r="A20" s="44"/>
      <c r="B20" s="4">
        <v>4</v>
      </c>
      <c r="C20" s="81" t="s">
        <v>81</v>
      </c>
      <c r="D20" s="82"/>
      <c r="E20" s="83"/>
      <c r="F20" s="30" t="s">
        <v>42</v>
      </c>
      <c r="G20" s="11"/>
      <c r="H20" s="11"/>
      <c r="I20" s="11"/>
      <c r="J20" s="17"/>
      <c r="K20" s="48"/>
    </row>
    <row r="21" spans="1:11" x14ac:dyDescent="0.4">
      <c r="A21" s="44"/>
      <c r="B21" s="4">
        <v>5</v>
      </c>
      <c r="C21" s="81" t="s">
        <v>36</v>
      </c>
      <c r="D21" s="82"/>
      <c r="E21" s="83"/>
      <c r="F21" s="21"/>
      <c r="G21" s="36" t="s">
        <v>9</v>
      </c>
      <c r="H21" s="37" t="s">
        <v>28</v>
      </c>
      <c r="I21" s="38" t="s">
        <v>29</v>
      </c>
      <c r="J21" s="39">
        <v>8</v>
      </c>
      <c r="K21" s="48"/>
    </row>
    <row r="22" spans="1:11" ht="19.5" x14ac:dyDescent="0.4">
      <c r="A22" s="44"/>
      <c r="B22" s="4">
        <v>6</v>
      </c>
      <c r="C22" s="81" t="s">
        <v>37</v>
      </c>
      <c r="D22" s="82"/>
      <c r="E22" s="83"/>
      <c r="F22" s="19"/>
      <c r="G22" s="40" t="s">
        <v>10</v>
      </c>
      <c r="H22" s="2" t="s">
        <v>30</v>
      </c>
      <c r="I22" s="24" t="s">
        <v>32</v>
      </c>
      <c r="J22" s="26" t="s">
        <v>31</v>
      </c>
      <c r="K22" s="48"/>
    </row>
    <row r="23" spans="1:11" ht="19.5" x14ac:dyDescent="0.4">
      <c r="A23" s="44"/>
      <c r="B23" s="4">
        <v>7</v>
      </c>
      <c r="C23" s="81" t="s">
        <v>48</v>
      </c>
      <c r="D23" s="82"/>
      <c r="E23" s="83"/>
      <c r="F23" s="30" t="s">
        <v>26</v>
      </c>
      <c r="G23" s="40" t="s">
        <v>11</v>
      </c>
      <c r="H23" s="77" t="s">
        <v>80</v>
      </c>
      <c r="I23" s="2" t="s">
        <v>30</v>
      </c>
      <c r="J23" s="27" t="s">
        <v>41</v>
      </c>
      <c r="K23" s="48"/>
    </row>
    <row r="24" spans="1:11" ht="19.5" thickBot="1" x14ac:dyDescent="0.45">
      <c r="A24" s="44"/>
      <c r="B24" s="4">
        <v>8</v>
      </c>
      <c r="C24" s="78" t="s">
        <v>44</v>
      </c>
      <c r="D24" s="79"/>
      <c r="E24" s="80"/>
      <c r="F24" s="21"/>
      <c r="G24" s="41" t="s">
        <v>12</v>
      </c>
      <c r="H24" s="28" t="s">
        <v>31</v>
      </c>
      <c r="I24" s="28" t="s">
        <v>30</v>
      </c>
      <c r="J24" s="29" t="s">
        <v>30</v>
      </c>
      <c r="K24" s="48"/>
    </row>
    <row r="25" spans="1:11" x14ac:dyDescent="0.4">
      <c r="A25" s="53"/>
      <c r="B25" s="49"/>
      <c r="C25" s="49"/>
      <c r="D25" s="49"/>
      <c r="E25" s="49"/>
      <c r="F25" s="50"/>
      <c r="G25" s="49"/>
      <c r="H25" s="49"/>
      <c r="I25" s="49"/>
      <c r="J25" s="3"/>
      <c r="K25" s="7"/>
    </row>
    <row r="26" spans="1:11" x14ac:dyDescent="0.4">
      <c r="B26" s="11"/>
      <c r="C26" s="11"/>
      <c r="D26" s="11"/>
      <c r="E26" s="11"/>
      <c r="F26" s="11"/>
      <c r="G26" s="11"/>
      <c r="H26" s="11"/>
      <c r="I26" s="11"/>
      <c r="J26" s="17"/>
      <c r="K26" s="11"/>
    </row>
    <row r="27" spans="1:11" x14ac:dyDescent="0.4">
      <c r="B27" s="11"/>
      <c r="C27" s="11"/>
      <c r="D27" s="11"/>
      <c r="E27" s="11"/>
      <c r="F27" s="11"/>
      <c r="G27" s="11"/>
      <c r="H27" s="11"/>
      <c r="I27" s="11"/>
      <c r="J27" s="17"/>
      <c r="K27" s="11"/>
    </row>
    <row r="28" spans="1:11" x14ac:dyDescent="0.4">
      <c r="F28" s="11"/>
      <c r="K28" s="11"/>
    </row>
  </sheetData>
  <sheetProtection algorithmName="SHA-512" hashValue="nywfrYhJWBDZOc2SY13+PG+zAqfG+CjlhWIERjAk2gNrUMf8oGtxtqB6yFRZ0AiwodSSAp69rHz0tkZcTGFwfg==" saltValue="LGDiDhh2E1Xy+CIyjDFmjQ==" spinCount="100000" sheet="1" objects="1" scenarios="1"/>
  <mergeCells count="13">
    <mergeCell ref="C17:E17"/>
    <mergeCell ref="C4:D5"/>
    <mergeCell ref="B4:B5"/>
    <mergeCell ref="E4:E5"/>
    <mergeCell ref="H13:I13"/>
    <mergeCell ref="C16:E16"/>
    <mergeCell ref="C24:E24"/>
    <mergeCell ref="C18:E18"/>
    <mergeCell ref="C19:E19"/>
    <mergeCell ref="C20:E20"/>
    <mergeCell ref="C21:E21"/>
    <mergeCell ref="C22:E22"/>
    <mergeCell ref="C23:E23"/>
  </mergeCells>
  <phoneticPr fontId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E840D-3B4C-45E3-A11F-7546933E9D74}">
  <sheetPr>
    <pageSetUpPr fitToPage="1"/>
  </sheetPr>
  <dimension ref="A1:K28"/>
  <sheetViews>
    <sheetView topLeftCell="A13" workbookViewId="0">
      <selection activeCell="H23" sqref="H23"/>
    </sheetView>
  </sheetViews>
  <sheetFormatPr defaultRowHeight="18.75" x14ac:dyDescent="0.4"/>
  <cols>
    <col min="1" max="1" width="5" customWidth="1"/>
    <col min="2" max="2" width="19.25" bestFit="1" customWidth="1"/>
    <col min="3" max="3" width="6.875" customWidth="1"/>
    <col min="4" max="4" width="3.125" customWidth="1"/>
    <col min="5" max="5" width="19" customWidth="1"/>
    <col min="6" max="6" width="12.25" customWidth="1"/>
    <col min="7" max="7" width="21.5" bestFit="1" customWidth="1"/>
    <col min="8" max="8" width="5.875" customWidth="1"/>
    <col min="9" max="9" width="6.75" customWidth="1"/>
    <col min="10" max="10" width="12.625" style="1" customWidth="1"/>
    <col min="11" max="11" width="4.75" customWidth="1"/>
  </cols>
  <sheetData>
    <row r="1" spans="1:11" x14ac:dyDescent="0.4">
      <c r="B1" s="34" t="s">
        <v>5</v>
      </c>
      <c r="C1" s="56" t="s">
        <v>46</v>
      </c>
    </row>
    <row r="2" spans="1:11" x14ac:dyDescent="0.4">
      <c r="A2" s="51"/>
      <c r="B2" s="42"/>
      <c r="C2" s="12"/>
      <c r="D2" s="42"/>
      <c r="E2" s="42"/>
      <c r="F2" s="42"/>
      <c r="G2" s="42"/>
      <c r="H2" s="42"/>
      <c r="I2" s="42"/>
      <c r="J2" s="13"/>
      <c r="K2" s="43"/>
    </row>
    <row r="3" spans="1:11" x14ac:dyDescent="0.4">
      <c r="A3" s="44"/>
      <c r="B3" s="52" t="s">
        <v>13</v>
      </c>
      <c r="C3" s="12"/>
      <c r="D3" s="12"/>
      <c r="E3" s="12"/>
      <c r="F3" s="12"/>
      <c r="G3" s="31" t="s">
        <v>38</v>
      </c>
      <c r="H3" s="12"/>
      <c r="I3" s="12"/>
      <c r="J3" s="17"/>
      <c r="K3" s="45"/>
    </row>
    <row r="4" spans="1:11" x14ac:dyDescent="0.4">
      <c r="A4" s="44"/>
      <c r="B4" s="84" t="s">
        <v>2</v>
      </c>
      <c r="C4" s="84" t="s">
        <v>3</v>
      </c>
      <c r="D4" s="85"/>
      <c r="E4" s="85" t="s">
        <v>4</v>
      </c>
      <c r="F4" s="12"/>
      <c r="G4" s="20" t="s">
        <v>18</v>
      </c>
      <c r="H4" s="25">
        <v>2</v>
      </c>
      <c r="I4" s="8" t="s">
        <v>15</v>
      </c>
      <c r="J4" s="14">
        <f>H4*100000</f>
        <v>200000</v>
      </c>
      <c r="K4" s="45" t="s">
        <v>6</v>
      </c>
    </row>
    <row r="5" spans="1:11" x14ac:dyDescent="0.4">
      <c r="A5" s="44"/>
      <c r="B5" s="86"/>
      <c r="C5" s="86"/>
      <c r="D5" s="87"/>
      <c r="E5" s="87"/>
      <c r="F5" s="12"/>
      <c r="G5" s="20" t="s">
        <v>19</v>
      </c>
      <c r="H5" s="25"/>
      <c r="I5" s="8" t="s">
        <v>15</v>
      </c>
      <c r="J5" s="14">
        <f>H5*100000</f>
        <v>0</v>
      </c>
      <c r="K5" s="45" t="s">
        <v>6</v>
      </c>
    </row>
    <row r="6" spans="1:11" x14ac:dyDescent="0.4">
      <c r="A6" s="44"/>
      <c r="B6" s="2" t="s">
        <v>39</v>
      </c>
      <c r="C6" s="25">
        <v>35</v>
      </c>
      <c r="D6" s="9" t="s">
        <v>43</v>
      </c>
      <c r="E6" s="5">
        <v>2500000</v>
      </c>
      <c r="F6" s="12" t="s">
        <v>6</v>
      </c>
      <c r="G6" s="20" t="s">
        <v>20</v>
      </c>
      <c r="H6" s="25">
        <v>3</v>
      </c>
      <c r="I6" s="8" t="s">
        <v>15</v>
      </c>
      <c r="J6" s="14">
        <f>H6*380000</f>
        <v>1140000</v>
      </c>
      <c r="K6" s="45" t="s">
        <v>6</v>
      </c>
    </row>
    <row r="7" spans="1:11" x14ac:dyDescent="0.4">
      <c r="A7" s="44"/>
      <c r="B7" s="2" t="s">
        <v>40</v>
      </c>
      <c r="C7" s="25">
        <v>30</v>
      </c>
      <c r="D7" s="9" t="s">
        <v>43</v>
      </c>
      <c r="E7" s="5">
        <v>400000</v>
      </c>
      <c r="F7" s="12" t="s">
        <v>6</v>
      </c>
      <c r="G7" s="20" t="s">
        <v>21</v>
      </c>
      <c r="H7" s="25"/>
      <c r="I7" s="8" t="s">
        <v>15</v>
      </c>
      <c r="J7" s="14">
        <f>H7*270000</f>
        <v>0</v>
      </c>
      <c r="K7" s="45" t="s">
        <v>6</v>
      </c>
    </row>
    <row r="8" spans="1:11" x14ac:dyDescent="0.4">
      <c r="A8" s="44"/>
      <c r="B8" s="2" t="s">
        <v>0</v>
      </c>
      <c r="C8" s="25">
        <v>10</v>
      </c>
      <c r="D8" s="9" t="s">
        <v>43</v>
      </c>
      <c r="E8" s="5">
        <v>0</v>
      </c>
      <c r="F8" s="12" t="s">
        <v>6</v>
      </c>
      <c r="G8" s="20" t="s">
        <v>22</v>
      </c>
      <c r="H8" s="25"/>
      <c r="I8" s="8" t="s">
        <v>15</v>
      </c>
      <c r="J8" s="14">
        <f t="shared" ref="J8:J9" si="0">H8*100000</f>
        <v>0</v>
      </c>
      <c r="K8" s="45" t="s">
        <v>6</v>
      </c>
    </row>
    <row r="9" spans="1:11" x14ac:dyDescent="0.4">
      <c r="A9" s="44"/>
      <c r="B9" s="2" t="s">
        <v>0</v>
      </c>
      <c r="C9" s="25">
        <v>7</v>
      </c>
      <c r="D9" s="9" t="s">
        <v>43</v>
      </c>
      <c r="E9" s="5">
        <v>0</v>
      </c>
      <c r="F9" s="12" t="s">
        <v>6</v>
      </c>
      <c r="G9" s="20" t="s">
        <v>23</v>
      </c>
      <c r="H9" s="25"/>
      <c r="I9" s="8" t="s">
        <v>15</v>
      </c>
      <c r="J9" s="14">
        <f t="shared" si="0"/>
        <v>0</v>
      </c>
      <c r="K9" s="45" t="s">
        <v>6</v>
      </c>
    </row>
    <row r="10" spans="1:11" x14ac:dyDescent="0.4">
      <c r="A10" s="44"/>
      <c r="B10" s="2" t="s">
        <v>0</v>
      </c>
      <c r="C10" s="25"/>
      <c r="D10" s="9" t="s">
        <v>43</v>
      </c>
      <c r="E10" s="5"/>
      <c r="F10" s="12" t="s">
        <v>6</v>
      </c>
      <c r="G10" s="20" t="s">
        <v>24</v>
      </c>
      <c r="H10" s="25"/>
      <c r="I10" s="8" t="s">
        <v>15</v>
      </c>
      <c r="J10" s="14">
        <f>H10*270000</f>
        <v>0</v>
      </c>
      <c r="K10" s="45" t="s">
        <v>6</v>
      </c>
    </row>
    <row r="11" spans="1:11" x14ac:dyDescent="0.4">
      <c r="A11" s="44"/>
      <c r="B11" s="2" t="s">
        <v>1</v>
      </c>
      <c r="C11" s="25"/>
      <c r="D11" s="9" t="s">
        <v>43</v>
      </c>
      <c r="E11" s="5"/>
      <c r="F11" s="12" t="s">
        <v>6</v>
      </c>
      <c r="G11" s="20" t="s">
        <v>14</v>
      </c>
      <c r="H11" s="25"/>
      <c r="I11" s="8" t="s">
        <v>15</v>
      </c>
      <c r="J11" s="14">
        <f>H11*400000</f>
        <v>0</v>
      </c>
      <c r="K11" s="45" t="s">
        <v>6</v>
      </c>
    </row>
    <row r="12" spans="1:11" ht="19.5" thickBot="1" x14ac:dyDescent="0.45">
      <c r="A12" s="44"/>
      <c r="B12" s="2" t="s">
        <v>1</v>
      </c>
      <c r="C12" s="25"/>
      <c r="D12" s="9" t="s">
        <v>43</v>
      </c>
      <c r="E12" s="6"/>
      <c r="F12" s="12" t="s">
        <v>6</v>
      </c>
      <c r="G12" s="20" t="s">
        <v>25</v>
      </c>
      <c r="H12" s="25"/>
      <c r="I12" s="8" t="s">
        <v>15</v>
      </c>
      <c r="J12" s="15">
        <f>H12*250000</f>
        <v>0</v>
      </c>
      <c r="K12" s="45" t="s">
        <v>6</v>
      </c>
    </row>
    <row r="13" spans="1:11" ht="19.5" thickBot="1" x14ac:dyDescent="0.45">
      <c r="A13" s="44"/>
      <c r="B13" s="12"/>
      <c r="C13" s="17" t="s">
        <v>8</v>
      </c>
      <c r="D13" s="17"/>
      <c r="E13" s="55">
        <f>SUM(E6:E12)</f>
        <v>2900000</v>
      </c>
      <c r="F13" s="12" t="s">
        <v>6</v>
      </c>
      <c r="G13" s="12"/>
      <c r="H13" s="88" t="s">
        <v>7</v>
      </c>
      <c r="I13" s="89"/>
      <c r="J13" s="16">
        <f>SUM(J4:J12)</f>
        <v>1340000</v>
      </c>
      <c r="K13" s="46" t="s">
        <v>6</v>
      </c>
    </row>
    <row r="14" spans="1:11" x14ac:dyDescent="0.4">
      <c r="A14" s="44"/>
      <c r="B14" s="12"/>
      <c r="C14" s="12"/>
      <c r="D14" s="12"/>
      <c r="E14" s="12"/>
      <c r="F14" s="12"/>
      <c r="G14" s="12"/>
      <c r="H14" s="12"/>
      <c r="I14" s="12"/>
      <c r="J14" s="17"/>
      <c r="K14" s="45"/>
    </row>
    <row r="15" spans="1:11" x14ac:dyDescent="0.4">
      <c r="A15" s="44"/>
      <c r="B15" s="10"/>
      <c r="C15" s="12"/>
      <c r="D15" s="12"/>
      <c r="E15" s="12"/>
      <c r="F15" s="12"/>
      <c r="G15" s="12"/>
      <c r="H15" s="12"/>
      <c r="I15" s="12"/>
      <c r="J15" s="17"/>
      <c r="K15" s="45"/>
    </row>
    <row r="16" spans="1:11" ht="19.5" thickBot="1" x14ac:dyDescent="0.45">
      <c r="A16" s="44"/>
      <c r="B16" s="35" t="s">
        <v>9</v>
      </c>
      <c r="C16" s="90" t="s">
        <v>27</v>
      </c>
      <c r="D16" s="91"/>
      <c r="E16" s="92"/>
      <c r="F16" s="12"/>
      <c r="G16" s="32" t="s">
        <v>16</v>
      </c>
      <c r="H16" s="11"/>
      <c r="I16" s="11"/>
      <c r="J16" s="54">
        <f>E13-J13</f>
        <v>1560000</v>
      </c>
      <c r="K16" s="47" t="s">
        <v>6</v>
      </c>
    </row>
    <row r="17" spans="1:11" ht="19.5" thickBot="1" x14ac:dyDescent="0.45">
      <c r="A17" s="44"/>
      <c r="B17" s="4">
        <v>1</v>
      </c>
      <c r="C17" s="81" t="s">
        <v>33</v>
      </c>
      <c r="D17" s="82"/>
      <c r="E17" s="83"/>
      <c r="F17" s="18"/>
      <c r="G17" s="32" t="s">
        <v>17</v>
      </c>
      <c r="H17" s="11"/>
      <c r="I17" s="11"/>
      <c r="J17" s="23">
        <f>J16/12</f>
        <v>130000</v>
      </c>
      <c r="K17" s="47" t="s">
        <v>6</v>
      </c>
    </row>
    <row r="18" spans="1:11" ht="19.5" thickBot="1" x14ac:dyDescent="0.45">
      <c r="A18" s="44"/>
      <c r="B18" s="4">
        <v>2</v>
      </c>
      <c r="C18" s="81" t="s">
        <v>34</v>
      </c>
      <c r="D18" s="82"/>
      <c r="E18" s="83"/>
      <c r="F18" s="19"/>
      <c r="G18" s="11"/>
      <c r="H18" s="11"/>
      <c r="I18" s="11"/>
      <c r="J18" s="17"/>
      <c r="K18" s="47"/>
    </row>
    <row r="19" spans="1:11" ht="19.5" thickBot="1" x14ac:dyDescent="0.45">
      <c r="A19" s="44"/>
      <c r="B19" s="4">
        <v>3</v>
      </c>
      <c r="C19" s="81" t="s">
        <v>35</v>
      </c>
      <c r="D19" s="82"/>
      <c r="E19" s="83"/>
      <c r="F19" s="19"/>
      <c r="G19" s="33" t="s">
        <v>9</v>
      </c>
      <c r="H19" s="11"/>
      <c r="I19" s="11"/>
      <c r="J19" s="22" t="str">
        <f>IF(J17&gt;=259001,"8",IF(J17&gt;=214001,"7",IF(J17&gt;=186001,"6",IF(J17&gt;=158001,"5",IF(J17&gt;=139001,"4",IF(J17&gt;=123001,"3",IF(J17&gt;=104001,"2",IF(J17&gt;=0,"1"))))))))</f>
        <v>3</v>
      </c>
      <c r="K19" s="48"/>
    </row>
    <row r="20" spans="1:11" ht="19.5" thickBot="1" x14ac:dyDescent="0.45">
      <c r="A20" s="44"/>
      <c r="B20" s="4">
        <v>4</v>
      </c>
      <c r="C20" s="81" t="s">
        <v>47</v>
      </c>
      <c r="D20" s="82"/>
      <c r="E20" s="83"/>
      <c r="F20" s="30" t="s">
        <v>42</v>
      </c>
      <c r="G20" s="11"/>
      <c r="H20" s="11"/>
      <c r="I20" s="11"/>
      <c r="J20" s="17"/>
      <c r="K20" s="48"/>
    </row>
    <row r="21" spans="1:11" x14ac:dyDescent="0.4">
      <c r="A21" s="44"/>
      <c r="B21" s="4">
        <v>5</v>
      </c>
      <c r="C21" s="81" t="s">
        <v>36</v>
      </c>
      <c r="D21" s="82"/>
      <c r="E21" s="83"/>
      <c r="F21" s="21"/>
      <c r="G21" s="36" t="s">
        <v>9</v>
      </c>
      <c r="H21" s="37" t="s">
        <v>28</v>
      </c>
      <c r="I21" s="38" t="s">
        <v>29</v>
      </c>
      <c r="J21" s="39">
        <v>8</v>
      </c>
      <c r="K21" s="48"/>
    </row>
    <row r="22" spans="1:11" ht="19.5" x14ac:dyDescent="0.4">
      <c r="A22" s="44"/>
      <c r="B22" s="4">
        <v>6</v>
      </c>
      <c r="C22" s="81" t="s">
        <v>37</v>
      </c>
      <c r="D22" s="82"/>
      <c r="E22" s="83"/>
      <c r="F22" s="19"/>
      <c r="G22" s="40" t="s">
        <v>10</v>
      </c>
      <c r="H22" s="2" t="s">
        <v>30</v>
      </c>
      <c r="I22" s="24" t="s">
        <v>32</v>
      </c>
      <c r="J22" s="26" t="s">
        <v>31</v>
      </c>
      <c r="K22" s="48"/>
    </row>
    <row r="23" spans="1:11" ht="19.5" x14ac:dyDescent="0.4">
      <c r="A23" s="44"/>
      <c r="B23" s="4">
        <v>7</v>
      </c>
      <c r="C23" s="81" t="s">
        <v>48</v>
      </c>
      <c r="D23" s="82"/>
      <c r="E23" s="83"/>
      <c r="F23" s="30" t="s">
        <v>26</v>
      </c>
      <c r="G23" s="40" t="s">
        <v>11</v>
      </c>
      <c r="H23" s="77" t="s">
        <v>80</v>
      </c>
      <c r="I23" s="2" t="s">
        <v>30</v>
      </c>
      <c r="J23" s="27" t="s">
        <v>41</v>
      </c>
      <c r="K23" s="48"/>
    </row>
    <row r="24" spans="1:11" ht="19.5" thickBot="1" x14ac:dyDescent="0.45">
      <c r="A24" s="44"/>
      <c r="B24" s="4">
        <v>8</v>
      </c>
      <c r="C24" s="78" t="s">
        <v>45</v>
      </c>
      <c r="D24" s="79"/>
      <c r="E24" s="80"/>
      <c r="F24" s="21"/>
      <c r="G24" s="41" t="s">
        <v>12</v>
      </c>
      <c r="H24" s="28" t="s">
        <v>31</v>
      </c>
      <c r="I24" s="28" t="s">
        <v>30</v>
      </c>
      <c r="J24" s="29" t="s">
        <v>30</v>
      </c>
      <c r="K24" s="48"/>
    </row>
    <row r="25" spans="1:11" x14ac:dyDescent="0.4">
      <c r="A25" s="53"/>
      <c r="B25" s="49"/>
      <c r="C25" s="49"/>
      <c r="D25" s="49"/>
      <c r="E25" s="49"/>
      <c r="F25" s="50"/>
      <c r="G25" s="49"/>
      <c r="H25" s="49"/>
      <c r="I25" s="49"/>
      <c r="J25" s="3"/>
      <c r="K25" s="7"/>
    </row>
    <row r="26" spans="1:11" x14ac:dyDescent="0.4">
      <c r="B26" s="11"/>
      <c r="C26" s="11"/>
      <c r="D26" s="11"/>
      <c r="E26" s="11"/>
      <c r="F26" s="11"/>
      <c r="G26" s="11"/>
      <c r="H26" s="11"/>
      <c r="I26" s="11"/>
      <c r="J26" s="17"/>
      <c r="K26" s="11"/>
    </row>
    <row r="27" spans="1:11" x14ac:dyDescent="0.4">
      <c r="B27" s="11"/>
      <c r="C27" s="11"/>
      <c r="D27" s="11"/>
      <c r="E27" s="11"/>
      <c r="F27" s="11"/>
      <c r="G27" s="11"/>
      <c r="H27" s="11"/>
      <c r="I27" s="11"/>
      <c r="J27" s="17"/>
      <c r="K27" s="11"/>
    </row>
    <row r="28" spans="1:11" x14ac:dyDescent="0.4">
      <c r="F28" s="11"/>
      <c r="K28" s="11"/>
    </row>
  </sheetData>
  <mergeCells count="13">
    <mergeCell ref="C24:E24"/>
    <mergeCell ref="C18:E18"/>
    <mergeCell ref="C19:E19"/>
    <mergeCell ref="C20:E20"/>
    <mergeCell ref="C21:E21"/>
    <mergeCell ref="C22:E22"/>
    <mergeCell ref="C23:E23"/>
    <mergeCell ref="C17:E17"/>
    <mergeCell ref="B4:B5"/>
    <mergeCell ref="C4:D5"/>
    <mergeCell ref="E4:E5"/>
    <mergeCell ref="H13:I13"/>
    <mergeCell ref="C16:E16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cellComments="asDisplayed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CD108-08A3-420D-85FA-83D90BD045E9}">
  <dimension ref="B1:D12"/>
  <sheetViews>
    <sheetView topLeftCell="A16" workbookViewId="0">
      <selection activeCell="C14" sqref="C14"/>
    </sheetView>
  </sheetViews>
  <sheetFormatPr defaultRowHeight="18.75" x14ac:dyDescent="0.4"/>
  <cols>
    <col min="1" max="1" width="4.125" customWidth="1"/>
    <col min="2" max="2" width="15.125" bestFit="1" customWidth="1"/>
    <col min="3" max="3" width="33.125" customWidth="1"/>
    <col min="4" max="4" width="21.5" customWidth="1"/>
    <col min="5" max="5" width="6.25" customWidth="1"/>
  </cols>
  <sheetData>
    <row r="1" spans="2:4" ht="30" x14ac:dyDescent="0.4">
      <c r="B1" s="57" t="s">
        <v>67</v>
      </c>
    </row>
    <row r="2" spans="2:4" ht="19.5" thickBot="1" x14ac:dyDescent="0.45"/>
    <row r="3" spans="2:4" ht="38.25" customHeight="1" thickBot="1" x14ac:dyDescent="0.45">
      <c r="B3" s="69" t="s">
        <v>49</v>
      </c>
      <c r="C3" s="70" t="s">
        <v>50</v>
      </c>
      <c r="D3" s="71" t="s">
        <v>51</v>
      </c>
    </row>
    <row r="4" spans="2:4" ht="58.5" x14ac:dyDescent="0.4">
      <c r="B4" s="66" t="s">
        <v>52</v>
      </c>
      <c r="C4" s="67" t="s">
        <v>68</v>
      </c>
      <c r="D4" s="68" t="s">
        <v>71</v>
      </c>
    </row>
    <row r="5" spans="2:4" ht="58.5" x14ac:dyDescent="0.4">
      <c r="B5" s="59" t="s">
        <v>53</v>
      </c>
      <c r="C5" s="58" t="s">
        <v>73</v>
      </c>
      <c r="D5" s="60" t="s">
        <v>72</v>
      </c>
    </row>
    <row r="6" spans="2:4" ht="39" x14ac:dyDescent="0.4">
      <c r="B6" s="59" t="s">
        <v>54</v>
      </c>
      <c r="C6" s="58" t="s">
        <v>74</v>
      </c>
      <c r="D6" s="60" t="s">
        <v>75</v>
      </c>
    </row>
    <row r="7" spans="2:4" ht="58.5" x14ac:dyDescent="0.4">
      <c r="B7" s="59" t="s">
        <v>55</v>
      </c>
      <c r="C7" s="58" t="s">
        <v>76</v>
      </c>
      <c r="D7" s="60" t="s">
        <v>77</v>
      </c>
    </row>
    <row r="8" spans="2:4" ht="58.5" x14ac:dyDescent="0.4">
      <c r="B8" s="59" t="s">
        <v>57</v>
      </c>
      <c r="C8" s="58" t="s">
        <v>58</v>
      </c>
      <c r="D8" s="60" t="s">
        <v>78</v>
      </c>
    </row>
    <row r="9" spans="2:4" ht="39" x14ac:dyDescent="0.4">
      <c r="B9" s="61" t="s">
        <v>70</v>
      </c>
      <c r="C9" s="58" t="s">
        <v>59</v>
      </c>
      <c r="D9" s="62" t="s">
        <v>69</v>
      </c>
    </row>
    <row r="10" spans="2:4" ht="39" x14ac:dyDescent="0.4">
      <c r="B10" s="59" t="s">
        <v>60</v>
      </c>
      <c r="C10" s="58" t="s">
        <v>61</v>
      </c>
      <c r="D10" s="62" t="s">
        <v>56</v>
      </c>
    </row>
    <row r="11" spans="2:4" ht="39" x14ac:dyDescent="0.4">
      <c r="B11" s="59" t="s">
        <v>62</v>
      </c>
      <c r="C11" s="58" t="s">
        <v>63</v>
      </c>
      <c r="D11" s="62" t="s">
        <v>64</v>
      </c>
    </row>
    <row r="12" spans="2:4" ht="39.75" thickBot="1" x14ac:dyDescent="0.45">
      <c r="B12" s="63" t="s">
        <v>65</v>
      </c>
      <c r="C12" s="64" t="s">
        <v>79</v>
      </c>
      <c r="D12" s="65" t="s">
        <v>66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計算表</vt:lpstr>
      <vt:lpstr>見本</vt:lpstr>
      <vt:lpstr>所得控除一覧表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KPLTNI1966</dc:creator>
  <cp:lastModifiedBy>KPLTNI1966</cp:lastModifiedBy>
  <cp:lastPrinted>2024-11-13T06:20:35Z</cp:lastPrinted>
  <dcterms:created xsi:type="dcterms:W3CDTF">2024-09-27T08:06:12Z</dcterms:created>
  <dcterms:modified xsi:type="dcterms:W3CDTF">2024-11-29T00:34:27Z</dcterms:modified>
</cp:coreProperties>
</file>