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plnas1901\hb建築\〇ゼロカーボン関連事業\LED化\プロポーザル発注\発注用\"/>
    </mc:Choice>
  </mc:AlternateContent>
  <xr:revisionPtr revIDLastSave="0" documentId="13_ncr:1_{BCE7014B-DB4D-4CB2-AA0B-FFFE6FBB28B9}" xr6:coauthVersionLast="36" xr6:coauthVersionMax="36" xr10:uidLastSave="{00000000-0000-0000-0000-000000000000}"/>
  <bookViews>
    <workbookView xWindow="0" yWindow="0" windowWidth="20490" windowHeight="7455" xr2:uid="{92D81F23-EE26-4438-946D-55874D618963}"/>
  </bookViews>
  <sheets>
    <sheet name="公園トイレ" sheetId="1" r:id="rId1"/>
  </sheets>
  <definedNames>
    <definedName name="_xlnm.Print_Titles" localSheetId="0">公園トイレ!$1:$3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2" i="1" l="1"/>
  <c r="D52" i="1"/>
  <c r="C52" i="1"/>
  <c r="S51" i="1"/>
  <c r="L51" i="1"/>
  <c r="V51" i="1" s="1"/>
  <c r="S50" i="1"/>
  <c r="L50" i="1"/>
  <c r="N50" i="1" s="1"/>
  <c r="O50" i="1" s="1"/>
  <c r="S49" i="1"/>
  <c r="L49" i="1"/>
  <c r="V49" i="1" s="1"/>
  <c r="S48" i="1"/>
  <c r="L48" i="1"/>
  <c r="N48" i="1" s="1"/>
  <c r="O48" i="1" s="1"/>
  <c r="S47" i="1"/>
  <c r="L47" i="1"/>
  <c r="V47" i="1" s="1"/>
  <c r="S46" i="1"/>
  <c r="L46" i="1"/>
  <c r="N46" i="1" s="1"/>
  <c r="O46" i="1" s="1"/>
  <c r="S45" i="1"/>
  <c r="L45" i="1"/>
  <c r="V45" i="1" s="1"/>
  <c r="S44" i="1"/>
  <c r="L44" i="1"/>
  <c r="N44" i="1" s="1"/>
  <c r="O44" i="1" s="1"/>
  <c r="S43" i="1"/>
  <c r="L43" i="1"/>
  <c r="V43" i="1" s="1"/>
  <c r="V42" i="1"/>
  <c r="T42" i="1"/>
  <c r="S42" i="1"/>
  <c r="L42" i="1"/>
  <c r="N42" i="1" s="1"/>
  <c r="O42" i="1" s="1"/>
  <c r="S41" i="1"/>
  <c r="L41" i="1"/>
  <c r="V41" i="1" s="1"/>
  <c r="S22" i="1"/>
  <c r="L22" i="1"/>
  <c r="N22" i="1" s="1"/>
  <c r="O22" i="1" s="1"/>
  <c r="S21" i="1"/>
  <c r="L21" i="1"/>
  <c r="V21" i="1" s="1"/>
  <c r="S20" i="1"/>
  <c r="L20" i="1"/>
  <c r="N20" i="1" s="1"/>
  <c r="O20" i="1" s="1"/>
  <c r="S10" i="1"/>
  <c r="L10" i="1"/>
  <c r="V10" i="1" s="1"/>
  <c r="S9" i="1"/>
  <c r="L9" i="1"/>
  <c r="N9" i="1" s="1"/>
  <c r="O9" i="1" s="1"/>
  <c r="S8" i="1"/>
  <c r="L8" i="1"/>
  <c r="V8" i="1" s="1"/>
  <c r="S7" i="1"/>
  <c r="L7" i="1"/>
  <c r="N7" i="1" s="1"/>
  <c r="O7" i="1" s="1"/>
  <c r="S6" i="1"/>
  <c r="L6" i="1"/>
  <c r="V6" i="1" s="1"/>
  <c r="S5" i="1"/>
  <c r="L5" i="1"/>
  <c r="N5" i="1" s="1"/>
  <c r="O5" i="1" s="1"/>
  <c r="S17" i="1"/>
  <c r="L17" i="1"/>
  <c r="V17" i="1" s="1"/>
  <c r="S16" i="1"/>
  <c r="L16" i="1"/>
  <c r="N16" i="1" s="1"/>
  <c r="O16" i="1" s="1"/>
  <c r="S15" i="1"/>
  <c r="L15" i="1"/>
  <c r="V15" i="1" s="1"/>
  <c r="S14" i="1"/>
  <c r="L14" i="1"/>
  <c r="T14" i="1" s="1"/>
  <c r="S13" i="1"/>
  <c r="L13" i="1"/>
  <c r="N13" i="1" s="1"/>
  <c r="O13" i="1" s="1"/>
  <c r="S12" i="1"/>
  <c r="L12" i="1"/>
  <c r="T12" i="1" s="1"/>
  <c r="S36" i="1"/>
  <c r="L36" i="1"/>
  <c r="T36" i="1" s="1"/>
  <c r="S35" i="1"/>
  <c r="L35" i="1"/>
  <c r="V35" i="1" s="1"/>
  <c r="S34" i="1"/>
  <c r="L34" i="1"/>
  <c r="N34" i="1" s="1"/>
  <c r="O34" i="1" s="1"/>
  <c r="S33" i="1"/>
  <c r="L33" i="1"/>
  <c r="V33" i="1" s="1"/>
  <c r="S32" i="1"/>
  <c r="L32" i="1"/>
  <c r="V32" i="1" s="1"/>
  <c r="S31" i="1"/>
  <c r="L31" i="1"/>
  <c r="N31" i="1" s="1"/>
  <c r="O31" i="1" s="1"/>
  <c r="S30" i="1"/>
  <c r="L30" i="1"/>
  <c r="V30" i="1" s="1"/>
  <c r="S29" i="1"/>
  <c r="L29" i="1"/>
  <c r="N29" i="1" s="1"/>
  <c r="O29" i="1" s="1"/>
  <c r="S28" i="1"/>
  <c r="L28" i="1"/>
  <c r="V28" i="1" s="1"/>
  <c r="S27" i="1"/>
  <c r="L27" i="1"/>
  <c r="V27" i="1" s="1"/>
  <c r="S26" i="1"/>
  <c r="L26" i="1"/>
  <c r="V26" i="1" s="1"/>
  <c r="S25" i="1"/>
  <c r="L25" i="1"/>
  <c r="T25" i="1" s="1"/>
  <c r="S24" i="1"/>
  <c r="L24" i="1"/>
  <c r="T24" i="1" s="1"/>
  <c r="T20" i="1" l="1"/>
  <c r="V20" i="1"/>
  <c r="N49" i="1"/>
  <c r="O49" i="1" s="1"/>
  <c r="T31" i="1"/>
  <c r="N45" i="1"/>
  <c r="O45" i="1" s="1"/>
  <c r="T7" i="1"/>
  <c r="N27" i="1"/>
  <c r="O27" i="1" s="1"/>
  <c r="V31" i="1"/>
  <c r="T16" i="1"/>
  <c r="V16" i="1"/>
  <c r="T27" i="1"/>
  <c r="V7" i="1"/>
  <c r="V12" i="1"/>
  <c r="N35" i="1"/>
  <c r="O35" i="1" s="1"/>
  <c r="N25" i="1"/>
  <c r="O25" i="1" s="1"/>
  <c r="T50" i="1"/>
  <c r="T35" i="1"/>
  <c r="N14" i="1"/>
  <c r="O14" i="1" s="1"/>
  <c r="T9" i="1"/>
  <c r="V14" i="1"/>
  <c r="N51" i="1"/>
  <c r="O51" i="1" s="1"/>
  <c r="V25" i="1"/>
  <c r="T29" i="1"/>
  <c r="V5" i="1"/>
  <c r="V29" i="1"/>
  <c r="V44" i="1"/>
  <c r="N43" i="1"/>
  <c r="O43" i="1" s="1"/>
  <c r="N47" i="1"/>
  <c r="O47" i="1" s="1"/>
  <c r="T22" i="1"/>
  <c r="V9" i="1"/>
  <c r="T44" i="1"/>
  <c r="T33" i="1"/>
  <c r="N12" i="1"/>
  <c r="O12" i="1" s="1"/>
  <c r="T48" i="1"/>
  <c r="T46" i="1"/>
  <c r="T5" i="1"/>
  <c r="V22" i="1"/>
  <c r="V48" i="1"/>
  <c r="V46" i="1"/>
  <c r="V50" i="1"/>
  <c r="N33" i="1"/>
  <c r="O33" i="1" s="1"/>
  <c r="N24" i="1"/>
  <c r="O24" i="1" s="1"/>
  <c r="N30" i="1"/>
  <c r="O30" i="1" s="1"/>
  <c r="N15" i="1"/>
  <c r="O15" i="1" s="1"/>
  <c r="N6" i="1"/>
  <c r="O6" i="1" s="1"/>
  <c r="N10" i="1"/>
  <c r="O10" i="1" s="1"/>
  <c r="N21" i="1"/>
  <c r="O21" i="1" s="1"/>
  <c r="N28" i="1"/>
  <c r="O28" i="1" s="1"/>
  <c r="T28" i="1"/>
  <c r="T30" i="1"/>
  <c r="T34" i="1"/>
  <c r="T13" i="1"/>
  <c r="T17" i="1"/>
  <c r="T6" i="1"/>
  <c r="T8" i="1"/>
  <c r="T10" i="1"/>
  <c r="T21" i="1"/>
  <c r="T41" i="1"/>
  <c r="T43" i="1"/>
  <c r="T45" i="1"/>
  <c r="T47" i="1"/>
  <c r="T49" i="1"/>
  <c r="T51" i="1"/>
  <c r="N26" i="1"/>
  <c r="O26" i="1" s="1"/>
  <c r="N32" i="1"/>
  <c r="O32" i="1" s="1"/>
  <c r="N17" i="1"/>
  <c r="O17" i="1" s="1"/>
  <c r="N8" i="1"/>
  <c r="O8" i="1" s="1"/>
  <c r="N41" i="1"/>
  <c r="O41" i="1" s="1"/>
  <c r="T26" i="1"/>
  <c r="T32" i="1"/>
  <c r="T15" i="1"/>
  <c r="V24" i="1"/>
  <c r="V34" i="1"/>
  <c r="V36" i="1"/>
  <c r="V13" i="1"/>
  <c r="N36" i="1"/>
  <c r="O36" i="1" s="1"/>
</calcChain>
</file>

<file path=xl/sharedStrings.xml><?xml version="1.0" encoding="utf-8"?>
<sst xmlns="http://schemas.openxmlformats.org/spreadsheetml/2006/main" count="158" uniqueCount="66">
  <si>
    <t>公衆トイレ</t>
    <rPh sb="0" eb="2">
      <t>コウシュウ</t>
    </rPh>
    <phoneticPr fontId="4"/>
  </si>
  <si>
    <r>
      <rPr>
        <b/>
        <sz val="8"/>
        <rFont val="ＭＳ Ｐゴシック"/>
        <family val="3"/>
      </rPr>
      <t>既存ランプ・器具</t>
    </r>
  </si>
  <si>
    <r>
      <rPr>
        <b/>
        <sz val="8"/>
        <rFont val="ＭＳ Ｐゴシック"/>
        <family val="3"/>
      </rPr>
      <t>LED照明</t>
    </r>
  </si>
  <si>
    <r>
      <rPr>
        <b/>
        <sz val="8"/>
        <rFont val="ＭＳ Ｐゴシック"/>
        <family val="3"/>
      </rPr>
      <t>契約削減KW</t>
    </r>
  </si>
  <si>
    <r>
      <rPr>
        <b/>
        <sz val="8"/>
        <rFont val="ＭＳ Ｐゴシック"/>
        <family val="3"/>
      </rPr>
      <t>場所</t>
    </r>
  </si>
  <si>
    <r>
      <rPr>
        <b/>
        <sz val="8"/>
        <rFont val="ＭＳ Ｐゴシック"/>
        <family val="3"/>
      </rPr>
      <t>既存器具</t>
    </r>
  </si>
  <si>
    <r>
      <rPr>
        <b/>
        <sz val="8"/>
        <rFont val="ＭＳ Ｐゴシック"/>
        <family val="3"/>
      </rPr>
      <t>灯具台数</t>
    </r>
  </si>
  <si>
    <r>
      <rPr>
        <b/>
        <sz val="6"/>
        <rFont val="ＭＳ Ｐゴシック"/>
        <family val="3"/>
      </rPr>
      <t>蛍光灯点灯本数</t>
    </r>
  </si>
  <si>
    <r>
      <rPr>
        <b/>
        <sz val="6"/>
        <rFont val="ＭＳ Ｐゴシック"/>
        <family val="3"/>
      </rPr>
      <t xml:space="preserve">LED化
</t>
    </r>
    <r>
      <rPr>
        <b/>
        <sz val="6"/>
        <rFont val="ＭＳ Ｐゴシック"/>
        <family val="3"/>
      </rPr>
      <t>対象数量</t>
    </r>
  </si>
  <si>
    <r>
      <rPr>
        <b/>
        <sz val="7"/>
        <rFont val="ＭＳ Ｐゴシック"/>
        <family val="3"/>
      </rPr>
      <t>消費電力(W)</t>
    </r>
  </si>
  <si>
    <r>
      <rPr>
        <b/>
        <sz val="7"/>
        <rFont val="ＭＳ Ｐゴシック"/>
        <family val="3"/>
      </rPr>
      <t>点灯時間/日</t>
    </r>
  </si>
  <si>
    <r>
      <rPr>
        <b/>
        <sz val="7"/>
        <rFont val="ＭＳ Ｐゴシック"/>
        <family val="3"/>
      </rPr>
      <t>点灯日数/年</t>
    </r>
  </si>
  <si>
    <r>
      <rPr>
        <b/>
        <sz val="7"/>
        <rFont val="ＭＳ Ｐゴシック"/>
        <family val="3"/>
      </rPr>
      <t>年間使用電力量(kWh)</t>
    </r>
  </si>
  <si>
    <r>
      <rPr>
        <b/>
        <sz val="8"/>
        <rFont val="ＭＳ Ｐゴシック"/>
        <family val="3"/>
      </rPr>
      <t>ＬＥＤ機種型番</t>
    </r>
  </si>
  <si>
    <r>
      <rPr>
        <b/>
        <sz val="8"/>
        <rFont val="ＭＳ Ｐゴシック"/>
        <family val="3"/>
      </rPr>
      <t>合計本数</t>
    </r>
  </si>
  <si>
    <r>
      <rPr>
        <b/>
        <sz val="7"/>
        <rFont val="ＭＳ Ｐゴシック"/>
        <family val="3"/>
      </rPr>
      <t xml:space="preserve">削減 電力量/年
</t>
    </r>
    <r>
      <rPr>
        <b/>
        <sz val="7"/>
        <rFont val="ＭＳ Ｐゴシック"/>
        <family val="3"/>
      </rPr>
      <t>(kWh)</t>
    </r>
  </si>
  <si>
    <r>
      <rPr>
        <b/>
        <sz val="7"/>
        <rFont val="ＭＳ Ｐゴシック"/>
        <family val="3"/>
      </rPr>
      <t xml:space="preserve">LED定価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</si>
  <si>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</si>
  <si>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>割引率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</si>
  <si>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（合計）</t>
    </r>
  </si>
  <si>
    <r>
      <rPr>
        <b/>
        <sz val="7"/>
        <rFont val="ＭＳ Ｐゴシック"/>
        <family val="3"/>
      </rPr>
      <t xml:space="preserve">工事費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</si>
  <si>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工事費概算見積
</t>
    </r>
    <r>
      <rPr>
        <b/>
        <sz val="7"/>
        <rFont val="ＭＳ Ｐゴシック"/>
        <family val="3"/>
      </rPr>
      <t>（合計）</t>
    </r>
  </si>
  <si>
    <r>
      <rPr>
        <b/>
        <sz val="8"/>
        <rFont val="ＭＳ Ｐゴシック"/>
        <family val="3"/>
      </rPr>
      <t>備考</t>
    </r>
  </si>
  <si>
    <r>
      <rPr>
        <b/>
        <sz val="7.5"/>
        <rFont val="ＭＳ Ｐゴシック"/>
        <family val="3"/>
      </rPr>
      <t>削減  消費電力(W)</t>
    </r>
  </si>
  <si>
    <r>
      <rPr>
        <b/>
        <sz val="8"/>
        <rFont val="ＭＳ Ｐゴシック"/>
        <family val="3"/>
      </rPr>
      <t>削減 KW</t>
    </r>
  </si>
  <si>
    <r>
      <rPr>
        <b/>
        <sz val="6"/>
        <rFont val="ＭＳ Ｐゴシック"/>
        <family val="3"/>
      </rPr>
      <t>■ポケットパーク公衆トイレ</t>
    </r>
  </si>
  <si>
    <r>
      <rPr>
        <b/>
        <sz val="8"/>
        <rFont val="ＭＳ Ｐゴシック"/>
        <family val="3"/>
      </rPr>
      <t>ホール</t>
    </r>
  </si>
  <si>
    <r>
      <rPr>
        <b/>
        <sz val="6.5"/>
        <rFont val="ＭＳ Ｐゴシック"/>
        <family val="3"/>
      </rPr>
      <t>スクエアライト □275 埋込  FPL27×2</t>
    </r>
  </si>
  <si>
    <t>▲</t>
  </si>
  <si>
    <r>
      <rPr>
        <b/>
        <sz val="8"/>
        <rFont val="ＭＳ Ｐゴシック"/>
        <family val="3"/>
      </rPr>
      <t>多目的トイレ</t>
    </r>
  </si>
  <si>
    <r>
      <rPr>
        <b/>
        <sz val="7"/>
        <rFont val="ＭＳ Ｐゴシック"/>
        <family val="3"/>
      </rPr>
      <t>ダウンライト □150 FDL18  電球色</t>
    </r>
  </si>
  <si>
    <r>
      <rPr>
        <b/>
        <sz val="8"/>
        <rFont val="ＭＳ Ｐゴシック"/>
        <family val="3"/>
      </rPr>
      <t>直管蛍光灯 FL15形</t>
    </r>
  </si>
  <si>
    <r>
      <rPr>
        <b/>
        <sz val="8"/>
        <rFont val="ＭＳ Ｐゴシック"/>
        <family val="3"/>
      </rPr>
      <t>電気室</t>
    </r>
  </si>
  <si>
    <r>
      <rPr>
        <b/>
        <sz val="8"/>
        <rFont val="ＭＳ Ｐゴシック"/>
        <family val="3"/>
      </rPr>
      <t>直管蛍光灯 FL40形</t>
    </r>
  </si>
  <si>
    <r>
      <rPr>
        <b/>
        <sz val="8"/>
        <rFont val="ＭＳ Ｐゴシック"/>
        <family val="3"/>
      </rPr>
      <t>男子トイレ</t>
    </r>
  </si>
  <si>
    <r>
      <rPr>
        <b/>
        <sz val="7"/>
        <rFont val="ＭＳ Ｐゴシック"/>
        <family val="3"/>
      </rPr>
      <t>ダウンライト Φ150 FDL13  電球色</t>
    </r>
  </si>
  <si>
    <r>
      <rPr>
        <b/>
        <sz val="8"/>
        <rFont val="ＭＳ Ｐゴシック"/>
        <family val="3"/>
      </rPr>
      <t>女子トイレ</t>
    </r>
  </si>
  <si>
    <r>
      <rPr>
        <b/>
        <sz val="8"/>
        <rFont val="ＭＳ Ｐゴシック"/>
        <family val="3"/>
      </rPr>
      <t>ブラケット 白熱電球 60形</t>
    </r>
  </si>
  <si>
    <r>
      <rPr>
        <b/>
        <sz val="8"/>
        <rFont val="ＭＳ Ｐゴシック"/>
        <family val="3"/>
      </rPr>
      <t>階段室</t>
    </r>
  </si>
  <si>
    <r>
      <rPr>
        <b/>
        <sz val="8"/>
        <rFont val="ＭＳ Ｐゴシック"/>
        <family val="3"/>
      </rPr>
      <t>ブラケット FL20 防雨型</t>
    </r>
  </si>
  <si>
    <r>
      <rPr>
        <b/>
        <sz val="8"/>
        <rFont val="ＭＳ Ｐゴシック"/>
        <family val="3"/>
      </rPr>
      <t>外壁</t>
    </r>
  </si>
  <si>
    <r>
      <rPr>
        <b/>
        <sz val="5"/>
        <rFont val="ＭＳ Ｐゴシック"/>
        <family val="3"/>
      </rPr>
      <t>ブラケット 小型シーリングΦ300 FCL30 電球色</t>
    </r>
  </si>
  <si>
    <r>
      <rPr>
        <b/>
        <sz val="8"/>
        <rFont val="ＭＳ Ｐゴシック"/>
        <family val="3"/>
      </rPr>
      <t>■銀河公園衆トイレ</t>
    </r>
  </si>
  <si>
    <r>
      <rPr>
        <b/>
        <sz val="8"/>
        <rFont val="ＭＳ Ｐゴシック"/>
        <family val="3"/>
      </rPr>
      <t>前室</t>
    </r>
  </si>
  <si>
    <r>
      <rPr>
        <b/>
        <sz val="6.5"/>
        <rFont val="ＭＳ Ｐゴシック"/>
        <family val="3"/>
      </rPr>
      <t>ブラケット クリプトン球 40形  電球色</t>
    </r>
  </si>
  <si>
    <r>
      <rPr>
        <b/>
        <sz val="8"/>
        <rFont val="ＭＳ Ｐゴシック"/>
        <family val="3"/>
      </rPr>
      <t>ブラケット ボール電球60形</t>
    </r>
  </si>
  <si>
    <r>
      <rPr>
        <b/>
        <sz val="8"/>
        <rFont val="ＭＳ Ｐゴシック"/>
        <family val="3"/>
      </rPr>
      <t>直管蛍光灯 FL20形</t>
    </r>
  </si>
  <si>
    <r>
      <rPr>
        <b/>
        <sz val="8"/>
        <rFont val="ＭＳ Ｐゴシック"/>
        <family val="3"/>
      </rPr>
      <t>■仲町公衆トイレ</t>
    </r>
  </si>
  <si>
    <r>
      <rPr>
        <b/>
        <sz val="8"/>
        <rFont val="ＭＳ Ｐゴシック"/>
        <family val="3"/>
      </rPr>
      <t>直管蛍光灯 FL10形</t>
    </r>
  </si>
  <si>
    <r>
      <rPr>
        <b/>
        <sz val="8"/>
        <rFont val="ＭＳ Ｐゴシック"/>
        <family val="3"/>
      </rPr>
      <t>庭園灯</t>
    </r>
  </si>
  <si>
    <r>
      <rPr>
        <b/>
        <sz val="8"/>
        <rFont val="ＭＳ Ｐゴシック"/>
        <family val="3"/>
      </rPr>
      <t>ブラケット 庭園灯 FDL13※</t>
    </r>
  </si>
  <si>
    <r>
      <rPr>
        <b/>
        <sz val="7"/>
        <rFont val="ＭＳ Ｐゴシック"/>
        <family val="3"/>
      </rPr>
      <t>HIDランプ〈投光器〉 ハロゲン250W</t>
    </r>
  </si>
  <si>
    <r>
      <rPr>
        <b/>
        <sz val="6.5"/>
        <rFont val="ＭＳ Ｐゴシック"/>
        <family val="3"/>
      </rPr>
      <t>■日出公園休憩所・トイレ</t>
    </r>
  </si>
  <si>
    <r>
      <rPr>
        <b/>
        <sz val="8"/>
        <rFont val="ＭＳ Ｐゴシック"/>
        <family val="3"/>
      </rPr>
      <t>●休憩所</t>
    </r>
  </si>
  <si>
    <r>
      <rPr>
        <b/>
        <sz val="8"/>
        <rFont val="ＭＳ Ｐゴシック"/>
        <family val="3"/>
      </rPr>
      <t>ポーチ</t>
    </r>
  </si>
  <si>
    <r>
      <rPr>
        <b/>
        <sz val="7"/>
        <rFont val="ＭＳ Ｐゴシック"/>
        <family val="3"/>
      </rPr>
      <t>ダウンライト Φ150 FDL18  電球色</t>
    </r>
  </si>
  <si>
    <r>
      <rPr>
        <b/>
        <sz val="8"/>
        <rFont val="ＭＳ Ｐゴシック"/>
        <family val="3"/>
      </rPr>
      <t>休憩室</t>
    </r>
  </si>
  <si>
    <r>
      <rPr>
        <b/>
        <sz val="8"/>
        <rFont val="ＭＳ Ｐゴシック"/>
        <family val="3"/>
      </rPr>
      <t>物入</t>
    </r>
  </si>
  <si>
    <r>
      <rPr>
        <b/>
        <sz val="8"/>
        <rFont val="ＭＳ Ｐゴシック"/>
        <family val="3"/>
      </rPr>
      <t>ブラケット ボール電球40形</t>
    </r>
  </si>
  <si>
    <r>
      <rPr>
        <b/>
        <sz val="5"/>
        <rFont val="ＭＳ Ｐゴシック"/>
        <family val="3"/>
      </rPr>
      <t>ブラケット 小型シーリングΦ300 FML18 電球色</t>
    </r>
  </si>
  <si>
    <r>
      <rPr>
        <b/>
        <sz val="6.5"/>
        <rFont val="ＭＳ Ｐゴシック"/>
        <family val="3"/>
      </rPr>
      <t>ブラケット □280×100 FDL18 電球色</t>
    </r>
  </si>
  <si>
    <r>
      <rPr>
        <b/>
        <sz val="8"/>
        <rFont val="ＭＳ Ｐゴシック"/>
        <family val="3"/>
      </rPr>
      <t>工事費計</t>
    </r>
  </si>
  <si>
    <r>
      <rPr>
        <b/>
        <sz val="8"/>
        <rFont val="ＭＳ Ｐゴシック"/>
        <family val="3"/>
      </rPr>
      <t>産廃処理費</t>
    </r>
  </si>
  <si>
    <r>
      <rPr>
        <b/>
        <sz val="8"/>
        <rFont val="ＭＳ Ｐゴシック"/>
        <family val="3"/>
      </rPr>
      <t>間接経費</t>
    </r>
  </si>
  <si>
    <r>
      <rPr>
        <b/>
        <sz val="8"/>
        <rFont val="ＭＳ Ｐゴシック"/>
        <family val="3"/>
      </rPr>
      <t>小計</t>
    </r>
  </si>
  <si>
    <t>●メロントイレ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</si>
</sst>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20">
    <font>
      <sz val="11"/>
      <color theme="1"/>
      <name val="Yu Gothic"/>
      <family val="2"/>
      <charset val="128"/>
    </font>
    <font>
      <sz val="10"/>
      <color rgb="FF000000"/>
      <name val="Times New Roman"/>
      <family val="1"/>
    </font>
    <font>
      <sz val="10"/>
      <color rgb="FF000000"/>
      <name val="ＭＳ 明朝"/>
      <family val="1"/>
      <charset val="128"/>
    </font>
    <font>
      <sz val="6"/>
      <name val="Yu Gothic"/>
      <family val="2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8"/>
      <name val="ＭＳ Ｐゴシック"/>
      <family val="3"/>
    </font>
    <font>
      <b/>
      <sz val="6"/>
      <name val="ＭＳ Ｐゴシック"/>
      <family val="3"/>
      <charset val="128"/>
    </font>
    <font>
      <b/>
      <sz val="6"/>
      <name val="ＭＳ Ｐゴシック"/>
      <family val="3"/>
    </font>
    <font>
      <b/>
      <sz val="7"/>
      <name val="ＭＳ Ｐゴシック"/>
      <family val="3"/>
      <charset val="128"/>
    </font>
    <font>
      <b/>
      <sz val="7"/>
      <name val="ＭＳ Ｐゴシック"/>
      <family val="3"/>
    </font>
    <font>
      <b/>
      <sz val="7.5"/>
      <name val="ＭＳ Ｐゴシック"/>
      <family val="3"/>
      <charset val="128"/>
    </font>
    <font>
      <b/>
      <sz val="7.5"/>
      <name val="ＭＳ Ｐゴシック"/>
      <family val="3"/>
    </font>
    <font>
      <b/>
      <sz val="6.5"/>
      <name val="ＭＳ Ｐゴシック"/>
      <family val="3"/>
      <charset val="128"/>
    </font>
    <font>
      <b/>
      <sz val="6.5"/>
      <name val="ＭＳ Ｐゴシック"/>
      <family val="3"/>
    </font>
    <font>
      <b/>
      <sz val="8"/>
      <color rgb="FF000000"/>
      <name val="ＭＳ Ｐゴシック"/>
      <family val="2"/>
    </font>
    <font>
      <b/>
      <sz val="5"/>
      <name val="ＭＳ Ｐゴシック"/>
      <family val="3"/>
      <charset val="128"/>
    </font>
    <font>
      <b/>
      <sz val="5.5"/>
      <name val="ＭＳ Ｐゴシック"/>
      <family val="3"/>
      <charset val="128"/>
    </font>
    <font>
      <b/>
      <sz val="5"/>
      <name val="ＭＳ Ｐゴシック"/>
      <family val="3"/>
    </font>
    <font>
      <b/>
      <sz val="4.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5DFB4"/>
      </patternFill>
    </fill>
    <fill>
      <patternFill patternType="solid">
        <fgColor rgb="FFA9D08E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70">
    <xf numFmtId="0" fontId="0" fillId="0" borderId="0" xfId="0">
      <alignment vertical="center"/>
    </xf>
    <xf numFmtId="0" fontId="2" fillId="0" borderId="0" xfId="1" applyFont="1" applyFill="1" applyBorder="1" applyAlignment="1">
      <alignment horizontal="left" vertical="top"/>
    </xf>
    <xf numFmtId="0" fontId="1" fillId="0" borderId="0" xfId="1" applyFill="1" applyBorder="1" applyAlignment="1">
      <alignment horizontal="left" vertical="top"/>
    </xf>
    <xf numFmtId="0" fontId="5" fillId="2" borderId="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1" fillId="0" borderId="0" xfId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center" vertical="top" wrapText="1"/>
    </xf>
    <xf numFmtId="0" fontId="1" fillId="0" borderId="5" xfId="1" applyFill="1" applyBorder="1" applyAlignment="1">
      <alignment horizontal="left" vertical="top" wrapText="1"/>
    </xf>
    <xf numFmtId="0" fontId="5" fillId="2" borderId="1" xfId="1" applyFont="1" applyFill="1" applyBorder="1" applyAlignment="1">
      <alignment horizontal="left" vertical="top" wrapText="1"/>
    </xf>
    <xf numFmtId="0" fontId="5" fillId="2" borderId="3" xfId="1" applyFont="1" applyFill="1" applyBorder="1" applyAlignment="1">
      <alignment horizontal="left" vertical="top" wrapText="1"/>
    </xf>
    <xf numFmtId="0" fontId="5" fillId="2" borderId="6" xfId="1" applyFont="1" applyFill="1" applyBorder="1" applyAlignment="1">
      <alignment horizontal="left" vertical="top" wrapText="1"/>
    </xf>
    <xf numFmtId="0" fontId="7" fillId="2" borderId="1" xfId="1" applyFont="1" applyFill="1" applyBorder="1" applyAlignment="1">
      <alignment horizontal="left" vertical="top" wrapText="1"/>
    </xf>
    <xf numFmtId="0" fontId="1" fillId="2" borderId="1" xfId="1" applyFill="1" applyBorder="1" applyAlignment="1">
      <alignment horizontal="left" vertical="top" wrapText="1"/>
    </xf>
    <xf numFmtId="0" fontId="9" fillId="2" borderId="1" xfId="1" applyFont="1" applyFill="1" applyBorder="1" applyAlignment="1">
      <alignment horizontal="left" vertical="top" wrapText="1"/>
    </xf>
    <xf numFmtId="0" fontId="9" fillId="2" borderId="6" xfId="1" applyFont="1" applyFill="1" applyBorder="1" applyAlignment="1">
      <alignment horizontal="left" vertical="top" wrapText="1"/>
    </xf>
    <xf numFmtId="0" fontId="1" fillId="2" borderId="6" xfId="1" applyFill="1" applyBorder="1" applyAlignment="1">
      <alignment horizontal="left" vertical="top" wrapText="1"/>
    </xf>
    <xf numFmtId="0" fontId="9" fillId="2" borderId="3" xfId="1" applyFont="1" applyFill="1" applyBorder="1" applyAlignment="1">
      <alignment horizontal="left" vertical="top" wrapText="1"/>
    </xf>
    <xf numFmtId="0" fontId="5" fillId="2" borderId="4" xfId="1" applyFont="1" applyFill="1" applyBorder="1" applyAlignment="1">
      <alignment horizontal="left" vertical="top" wrapText="1"/>
    </xf>
    <xf numFmtId="0" fontId="11" fillId="2" borderId="1" xfId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horizontal="left" vertical="top" wrapText="1"/>
    </xf>
    <xf numFmtId="0" fontId="1" fillId="0" borderId="1" xfId="1" applyFill="1" applyBorder="1" applyAlignment="1">
      <alignment horizontal="left" vertical="center" wrapText="1"/>
    </xf>
    <xf numFmtId="0" fontId="1" fillId="0" borderId="6" xfId="1" applyFill="1" applyBorder="1" applyAlignment="1">
      <alignment horizontal="left" vertical="center" wrapText="1"/>
    </xf>
    <xf numFmtId="0" fontId="1" fillId="0" borderId="3" xfId="1" applyFill="1" applyBorder="1" applyAlignment="1">
      <alignment horizontal="left" vertical="center" wrapText="1"/>
    </xf>
    <xf numFmtId="0" fontId="1" fillId="0" borderId="4" xfId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0" fontId="13" fillId="0" borderId="1" xfId="1" applyFont="1" applyFill="1" applyBorder="1" applyAlignment="1">
      <alignment horizontal="left" vertical="top" wrapText="1"/>
    </xf>
    <xf numFmtId="1" fontId="15" fillId="0" borderId="6" xfId="1" applyNumberFormat="1" applyFont="1" applyFill="1" applyBorder="1" applyAlignment="1">
      <alignment horizontal="right" vertical="top" shrinkToFit="1"/>
    </xf>
    <xf numFmtId="1" fontId="15" fillId="0" borderId="1" xfId="1" applyNumberFormat="1" applyFont="1" applyFill="1" applyBorder="1" applyAlignment="1">
      <alignment horizontal="right" vertical="top" shrinkToFit="1"/>
    </xf>
    <xf numFmtId="0" fontId="9" fillId="0" borderId="1" xfId="1" applyFont="1" applyFill="1" applyBorder="1" applyAlignment="1">
      <alignment horizontal="left" vertical="top" wrapText="1"/>
    </xf>
    <xf numFmtId="176" fontId="15" fillId="0" borderId="6" xfId="1" applyNumberFormat="1" applyFont="1" applyFill="1" applyBorder="1" applyAlignment="1">
      <alignment horizontal="right" vertical="top" shrinkToFit="1"/>
    </xf>
    <xf numFmtId="3" fontId="15" fillId="0" borderId="6" xfId="1" applyNumberFormat="1" applyFont="1" applyFill="1" applyBorder="1" applyAlignment="1">
      <alignment horizontal="right" vertical="top" shrinkToFit="1"/>
    </xf>
    <xf numFmtId="3" fontId="15" fillId="0" borderId="1" xfId="1" applyNumberFormat="1" applyFont="1" applyFill="1" applyBorder="1" applyAlignment="1">
      <alignment horizontal="center" vertical="top" shrinkToFit="1"/>
    </xf>
    <xf numFmtId="0" fontId="9" fillId="0" borderId="1" xfId="1" applyFont="1" applyFill="1" applyBorder="1" applyAlignment="1">
      <alignment horizontal="center" vertical="top" wrapText="1"/>
    </xf>
    <xf numFmtId="9" fontId="15" fillId="0" borderId="3" xfId="1" applyNumberFormat="1" applyFont="1" applyFill="1" applyBorder="1" applyAlignment="1">
      <alignment horizontal="center" vertical="top" shrinkToFit="1"/>
    </xf>
    <xf numFmtId="3" fontId="15" fillId="0" borderId="1" xfId="1" applyNumberFormat="1" applyFont="1" applyFill="1" applyBorder="1" applyAlignment="1">
      <alignment horizontal="right" vertical="top" shrinkToFit="1"/>
    </xf>
    <xf numFmtId="176" fontId="15" fillId="0" borderId="1" xfId="1" applyNumberFormat="1" applyFont="1" applyFill="1" applyBorder="1" applyAlignment="1">
      <alignment horizontal="right" vertical="top" shrinkToFit="1"/>
    </xf>
    <xf numFmtId="0" fontId="16" fillId="0" borderId="1" xfId="1" applyFont="1" applyFill="1" applyBorder="1" applyAlignment="1">
      <alignment horizontal="left" vertical="top" wrapText="1"/>
    </xf>
    <xf numFmtId="0" fontId="17" fillId="0" borderId="1" xfId="1" applyFont="1" applyFill="1" applyBorder="1" applyAlignment="1">
      <alignment horizontal="left" vertical="top" wrapText="1"/>
    </xf>
    <xf numFmtId="0" fontId="11" fillId="0" borderId="1" xfId="1" applyFont="1" applyFill="1" applyBorder="1" applyAlignment="1">
      <alignment horizontal="left" vertical="top" wrapText="1"/>
    </xf>
    <xf numFmtId="0" fontId="19" fillId="0" borderId="7" xfId="1" applyFont="1" applyFill="1" applyBorder="1" applyAlignment="1">
      <alignment horizontal="left" vertical="top" wrapText="1"/>
    </xf>
    <xf numFmtId="1" fontId="15" fillId="0" borderId="7" xfId="1" applyNumberFormat="1" applyFont="1" applyFill="1" applyBorder="1" applyAlignment="1">
      <alignment horizontal="right" vertical="top" shrinkToFit="1"/>
    </xf>
    <xf numFmtId="176" fontId="15" fillId="0" borderId="8" xfId="1" applyNumberFormat="1" applyFont="1" applyFill="1" applyBorder="1" applyAlignment="1">
      <alignment horizontal="right" vertical="top" shrinkToFit="1"/>
    </xf>
    <xf numFmtId="3" fontId="15" fillId="0" borderId="8" xfId="1" applyNumberFormat="1" applyFont="1" applyFill="1" applyBorder="1" applyAlignment="1">
      <alignment horizontal="right" vertical="top" shrinkToFit="1"/>
    </xf>
    <xf numFmtId="3" fontId="15" fillId="0" borderId="7" xfId="1" applyNumberFormat="1" applyFont="1" applyFill="1" applyBorder="1" applyAlignment="1">
      <alignment horizontal="center" vertical="top" shrinkToFit="1"/>
    </xf>
    <xf numFmtId="0" fontId="9" fillId="0" borderId="7" xfId="1" applyFont="1" applyFill="1" applyBorder="1" applyAlignment="1">
      <alignment horizontal="center" vertical="top" wrapText="1"/>
    </xf>
    <xf numFmtId="9" fontId="15" fillId="0" borderId="9" xfId="1" applyNumberFormat="1" applyFont="1" applyFill="1" applyBorder="1" applyAlignment="1">
      <alignment horizontal="center" vertical="top" shrinkToFit="1"/>
    </xf>
    <xf numFmtId="3" fontId="15" fillId="0" borderId="7" xfId="1" applyNumberFormat="1" applyFont="1" applyFill="1" applyBorder="1" applyAlignment="1">
      <alignment horizontal="right" vertical="top" shrinkToFit="1"/>
    </xf>
    <xf numFmtId="0" fontId="1" fillId="0" borderId="10" xfId="1" applyFill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top" wrapText="1"/>
    </xf>
    <xf numFmtId="0" fontId="13" fillId="0" borderId="7" xfId="1" applyFont="1" applyFill="1" applyBorder="1" applyAlignment="1">
      <alignment horizontal="left" vertical="top" wrapText="1"/>
    </xf>
    <xf numFmtId="1" fontId="15" fillId="0" borderId="8" xfId="1" applyNumberFormat="1" applyFont="1" applyFill="1" applyBorder="1" applyAlignment="1">
      <alignment horizontal="right" vertical="top" shrinkToFit="1"/>
    </xf>
    <xf numFmtId="1" fontId="15" fillId="0" borderId="7" xfId="1" applyNumberFormat="1" applyFont="1" applyFill="1" applyBorder="1" applyAlignment="1">
      <alignment horizontal="left" vertical="top" shrinkToFit="1"/>
    </xf>
    <xf numFmtId="0" fontId="11" fillId="0" borderId="4" xfId="1" applyFont="1" applyFill="1" applyBorder="1" applyAlignment="1">
      <alignment horizontal="left" vertical="top" wrapText="1"/>
    </xf>
    <xf numFmtId="1" fontId="15" fillId="0" borderId="4" xfId="1" applyNumberFormat="1" applyFont="1" applyFill="1" applyBorder="1" applyAlignment="1">
      <alignment horizontal="right" vertical="top" shrinkToFit="1"/>
    </xf>
    <xf numFmtId="176" fontId="15" fillId="0" borderId="4" xfId="1" applyNumberFormat="1" applyFont="1" applyFill="1" applyBorder="1" applyAlignment="1">
      <alignment horizontal="left" vertical="top" shrinkToFit="1"/>
    </xf>
    <xf numFmtId="3" fontId="15" fillId="0" borderId="4" xfId="1" applyNumberFormat="1" applyFont="1" applyFill="1" applyBorder="1" applyAlignment="1">
      <alignment horizontal="left" vertical="top" shrinkToFit="1"/>
    </xf>
    <xf numFmtId="0" fontId="9" fillId="0" borderId="11" xfId="1" applyFont="1" applyFill="1" applyBorder="1" applyAlignment="1">
      <alignment horizontal="left" vertical="top" wrapText="1"/>
    </xf>
    <xf numFmtId="9" fontId="15" fillId="0" borderId="12" xfId="1" applyNumberFormat="1" applyFont="1" applyFill="1" applyBorder="1" applyAlignment="1">
      <alignment horizontal="left" vertical="top" shrinkToFit="1"/>
    </xf>
    <xf numFmtId="176" fontId="15" fillId="0" borderId="7" xfId="1" applyNumberFormat="1" applyFont="1" applyFill="1" applyBorder="1" applyAlignment="1">
      <alignment horizontal="left" vertical="top" shrinkToFit="1"/>
    </xf>
    <xf numFmtId="176" fontId="15" fillId="0" borderId="8" xfId="1" applyNumberFormat="1" applyFont="1" applyFill="1" applyBorder="1" applyAlignment="1">
      <alignment horizontal="left" vertical="top" shrinkToFit="1"/>
    </xf>
    <xf numFmtId="0" fontId="1" fillId="0" borderId="1" xfId="1" applyFill="1" applyBorder="1" applyAlignment="1">
      <alignment horizontal="left" wrapText="1"/>
    </xf>
    <xf numFmtId="0" fontId="1" fillId="0" borderId="6" xfId="1" applyFill="1" applyBorder="1" applyAlignment="1">
      <alignment horizontal="left" wrapText="1"/>
    </xf>
    <xf numFmtId="0" fontId="1" fillId="0" borderId="4" xfId="1" applyFill="1" applyBorder="1" applyAlignment="1">
      <alignment horizontal="left" vertical="top"/>
    </xf>
    <xf numFmtId="0" fontId="1" fillId="0" borderId="11" xfId="1" applyFill="1" applyBorder="1" applyAlignment="1">
      <alignment horizontal="left" vertical="top"/>
    </xf>
    <xf numFmtId="0" fontId="1" fillId="0" borderId="12" xfId="1" applyFill="1" applyBorder="1" applyAlignment="1">
      <alignment horizontal="left" vertical="top"/>
    </xf>
    <xf numFmtId="1" fontId="15" fillId="0" borderId="6" xfId="1" applyNumberFormat="1" applyFont="1" applyFill="1" applyBorder="1" applyAlignment="1">
      <alignment horizontal="left" vertical="top" shrinkToFit="1"/>
    </xf>
    <xf numFmtId="1" fontId="15" fillId="0" borderId="1" xfId="1" applyNumberFormat="1" applyFont="1" applyFill="1" applyBorder="1" applyAlignment="1">
      <alignment horizontal="left" vertical="top" shrinkToFit="1"/>
    </xf>
    <xf numFmtId="3" fontId="15" fillId="3" borderId="6" xfId="1" applyNumberFormat="1" applyFont="1" applyFill="1" applyBorder="1" applyAlignment="1">
      <alignment horizontal="left" vertical="top" shrinkToFit="1"/>
    </xf>
    <xf numFmtId="0" fontId="6" fillId="0" borderId="1" xfId="1" applyFont="1" applyFill="1" applyBorder="1" applyAlignment="1">
      <alignment horizontal="left" vertical="top" wrapText="1"/>
    </xf>
  </cellXfs>
  <cellStyles count="2">
    <cellStyle name="標準" xfId="0" builtinId="0"/>
    <cellStyle name="標準 2" xfId="1" xr:uid="{DCEE5065-23A7-4A91-9143-A96FEDE169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8B00E-4D81-402B-970B-EEAF365FE5DA}">
  <dimension ref="A1:Z52"/>
  <sheetViews>
    <sheetView tabSelected="1" view="pageBreakPreview" topLeftCell="A10" zoomScaleNormal="100" zoomScaleSheetLayoutView="100" workbookViewId="0">
      <selection activeCell="A19" sqref="A19"/>
    </sheetView>
  </sheetViews>
  <sheetFormatPr defaultRowHeight="12.75"/>
  <cols>
    <col min="1" max="1" width="16.5" style="2" bestFit="1" customWidth="1"/>
    <col min="2" max="2" width="25" style="2" bestFit="1" customWidth="1"/>
    <col min="3" max="5" width="6" style="2" bestFit="1" customWidth="1"/>
    <col min="6" max="8" width="6.5" style="2" bestFit="1" customWidth="1"/>
    <col min="9" max="9" width="7.75" style="2" bestFit="1" customWidth="1"/>
    <col min="10" max="10" width="3.75" style="2" customWidth="1"/>
    <col min="11" max="11" width="20.125" style="2" customWidth="1"/>
    <col min="12" max="12" width="9" style="2"/>
    <col min="13" max="13" width="6.5" style="2" bestFit="1" customWidth="1"/>
    <col min="14" max="14" width="9" style="2"/>
    <col min="15" max="15" width="10.625" style="2" bestFit="1" customWidth="1"/>
    <col min="16" max="16" width="7.375" style="2" bestFit="1" customWidth="1"/>
    <col min="17" max="17" width="9" style="2"/>
    <col min="18" max="18" width="2.75" style="2" bestFit="1" customWidth="1"/>
    <col min="19" max="19" width="4.125" style="2" bestFit="1" customWidth="1"/>
    <col min="20" max="23" width="9" style="2"/>
    <col min="24" max="24" width="2.75" style="2" customWidth="1"/>
    <col min="25" max="25" width="9" style="2"/>
    <col min="26" max="26" width="5.875" style="2" bestFit="1" customWidth="1"/>
    <col min="27" max="16384" width="9" style="2"/>
  </cols>
  <sheetData>
    <row r="1" spans="1:26">
      <c r="A1" s="1" t="s">
        <v>0</v>
      </c>
    </row>
    <row r="2" spans="1:26" ht="12.75" customHeight="1">
      <c r="A2" s="3" t="s">
        <v>1</v>
      </c>
      <c r="B2" s="4"/>
      <c r="C2" s="4"/>
      <c r="D2" s="4"/>
      <c r="E2" s="4"/>
      <c r="F2" s="4"/>
      <c r="G2" s="4"/>
      <c r="H2" s="4"/>
      <c r="I2" s="5"/>
      <c r="J2" s="6"/>
      <c r="K2" s="3" t="s">
        <v>2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7"/>
      <c r="X2" s="8"/>
      <c r="Y2" s="9" t="s">
        <v>3</v>
      </c>
      <c r="Z2" s="10"/>
    </row>
    <row r="3" spans="1:26" ht="24" customHeight="1">
      <c r="A3" s="3" t="s">
        <v>4</v>
      </c>
      <c r="B3" s="3" t="s">
        <v>5</v>
      </c>
      <c r="C3" s="11" t="s">
        <v>6</v>
      </c>
      <c r="D3" s="12" t="s">
        <v>7</v>
      </c>
      <c r="E3" s="13" t="s">
        <v>8</v>
      </c>
      <c r="F3" s="14" t="s">
        <v>9</v>
      </c>
      <c r="G3" s="15" t="s">
        <v>10</v>
      </c>
      <c r="H3" s="14" t="s">
        <v>11</v>
      </c>
      <c r="I3" s="15" t="s">
        <v>12</v>
      </c>
      <c r="J3" s="6"/>
      <c r="K3" s="9" t="s">
        <v>13</v>
      </c>
      <c r="L3" s="9" t="s">
        <v>14</v>
      </c>
      <c r="M3" s="15" t="s">
        <v>9</v>
      </c>
      <c r="N3" s="14" t="s">
        <v>12</v>
      </c>
      <c r="O3" s="13" t="s">
        <v>15</v>
      </c>
      <c r="P3" s="16" t="s">
        <v>16</v>
      </c>
      <c r="Q3" s="13" t="s">
        <v>17</v>
      </c>
      <c r="R3" s="14" t="s">
        <v>18</v>
      </c>
      <c r="S3" s="17"/>
      <c r="T3" s="13" t="s">
        <v>19</v>
      </c>
      <c r="U3" s="13" t="s">
        <v>20</v>
      </c>
      <c r="V3" s="13" t="s">
        <v>21</v>
      </c>
      <c r="W3" s="18" t="s">
        <v>22</v>
      </c>
      <c r="X3" s="8"/>
      <c r="Y3" s="19" t="s">
        <v>23</v>
      </c>
      <c r="Z3" s="11" t="s">
        <v>24</v>
      </c>
    </row>
    <row r="4" spans="1:26" ht="16.149999999999999" customHeight="1">
      <c r="A4" s="25" t="s">
        <v>47</v>
      </c>
      <c r="B4" s="21"/>
      <c r="C4" s="22"/>
      <c r="D4" s="21"/>
      <c r="E4" s="21"/>
      <c r="F4" s="21"/>
      <c r="G4" s="22"/>
      <c r="H4" s="21"/>
      <c r="I4" s="22"/>
      <c r="J4" s="6"/>
      <c r="K4" s="21"/>
      <c r="L4" s="21"/>
      <c r="M4" s="22"/>
      <c r="N4" s="21"/>
      <c r="O4" s="21"/>
      <c r="P4" s="22"/>
      <c r="Q4" s="21"/>
      <c r="R4" s="21"/>
      <c r="S4" s="23"/>
      <c r="T4" s="21"/>
      <c r="U4" s="21"/>
      <c r="V4" s="21"/>
      <c r="W4" s="24"/>
      <c r="X4" s="8"/>
      <c r="Y4" s="21"/>
      <c r="Z4" s="22"/>
    </row>
    <row r="5" spans="1:26" ht="16.899999999999999" customHeight="1">
      <c r="A5" s="25" t="s">
        <v>34</v>
      </c>
      <c r="B5" s="25" t="s">
        <v>33</v>
      </c>
      <c r="C5" s="27">
        <v>2</v>
      </c>
      <c r="D5" s="28">
        <v>2</v>
      </c>
      <c r="E5" s="28">
        <v>2</v>
      </c>
      <c r="F5" s="28">
        <v>44</v>
      </c>
      <c r="G5" s="27">
        <v>10</v>
      </c>
      <c r="H5" s="28">
        <v>250</v>
      </c>
      <c r="I5" s="27">
        <v>220</v>
      </c>
      <c r="J5" s="6"/>
      <c r="K5" s="25"/>
      <c r="L5" s="28">
        <f t="shared" ref="L5:L10" si="0">E5</f>
        <v>2</v>
      </c>
      <c r="M5" s="30"/>
      <c r="N5" s="28">
        <f t="shared" ref="N5:N10" si="1">L5*M5</f>
        <v>0</v>
      </c>
      <c r="O5" s="28">
        <f t="shared" ref="O5:O10" si="2">IF((I5-N5)=I5,0,(I5-N5))</f>
        <v>0</v>
      </c>
      <c r="P5" s="31"/>
      <c r="Q5" s="32"/>
      <c r="R5" s="33" t="s">
        <v>28</v>
      </c>
      <c r="S5" s="34" t="e">
        <f t="shared" ref="S5:S10" si="3">Q5/P5</f>
        <v>#DIV/0!</v>
      </c>
      <c r="T5" s="35">
        <f t="shared" ref="T5:T10" si="4">L5*Q5</f>
        <v>0</v>
      </c>
      <c r="U5" s="35"/>
      <c r="V5" s="35">
        <f t="shared" ref="V5:V10" si="5">L5*U5</f>
        <v>0</v>
      </c>
      <c r="W5" s="24"/>
      <c r="X5" s="8"/>
      <c r="Y5" s="36"/>
      <c r="Z5" s="30"/>
    </row>
    <row r="6" spans="1:26" ht="16.149999999999999" customHeight="1">
      <c r="A6" s="25" t="s">
        <v>34</v>
      </c>
      <c r="B6" s="25" t="s">
        <v>48</v>
      </c>
      <c r="C6" s="27">
        <v>2</v>
      </c>
      <c r="D6" s="28">
        <v>2</v>
      </c>
      <c r="E6" s="28">
        <v>2</v>
      </c>
      <c r="F6" s="28">
        <v>11</v>
      </c>
      <c r="G6" s="27">
        <v>10</v>
      </c>
      <c r="H6" s="28">
        <v>250</v>
      </c>
      <c r="I6" s="27">
        <v>55</v>
      </c>
      <c r="J6" s="6"/>
      <c r="K6" s="25"/>
      <c r="L6" s="28">
        <f t="shared" si="0"/>
        <v>2</v>
      </c>
      <c r="M6" s="30"/>
      <c r="N6" s="28">
        <f t="shared" si="1"/>
        <v>0</v>
      </c>
      <c r="O6" s="28">
        <f t="shared" si="2"/>
        <v>0</v>
      </c>
      <c r="P6" s="31"/>
      <c r="Q6" s="32"/>
      <c r="R6" s="33" t="s">
        <v>28</v>
      </c>
      <c r="S6" s="34" t="e">
        <f t="shared" si="3"/>
        <v>#DIV/0!</v>
      </c>
      <c r="T6" s="35">
        <f t="shared" si="4"/>
        <v>0</v>
      </c>
      <c r="U6" s="35"/>
      <c r="V6" s="35">
        <f t="shared" si="5"/>
        <v>0</v>
      </c>
      <c r="W6" s="24"/>
      <c r="X6" s="8"/>
      <c r="Y6" s="36"/>
      <c r="Z6" s="30"/>
    </row>
    <row r="7" spans="1:26" ht="16.149999999999999" customHeight="1">
      <c r="A7" s="25" t="s">
        <v>36</v>
      </c>
      <c r="B7" s="25" t="s">
        <v>33</v>
      </c>
      <c r="C7" s="27">
        <v>2</v>
      </c>
      <c r="D7" s="28">
        <v>2</v>
      </c>
      <c r="E7" s="28">
        <v>2</v>
      </c>
      <c r="F7" s="28">
        <v>44</v>
      </c>
      <c r="G7" s="27">
        <v>10</v>
      </c>
      <c r="H7" s="28">
        <v>250</v>
      </c>
      <c r="I7" s="27">
        <v>220</v>
      </c>
      <c r="J7" s="6"/>
      <c r="K7" s="25"/>
      <c r="L7" s="28">
        <f t="shared" si="0"/>
        <v>2</v>
      </c>
      <c r="M7" s="30"/>
      <c r="N7" s="28">
        <f t="shared" si="1"/>
        <v>0</v>
      </c>
      <c r="O7" s="28">
        <f t="shared" si="2"/>
        <v>0</v>
      </c>
      <c r="P7" s="31"/>
      <c r="Q7" s="32"/>
      <c r="R7" s="33" t="s">
        <v>28</v>
      </c>
      <c r="S7" s="34" t="e">
        <f t="shared" si="3"/>
        <v>#DIV/0!</v>
      </c>
      <c r="T7" s="35">
        <f t="shared" si="4"/>
        <v>0</v>
      </c>
      <c r="U7" s="35"/>
      <c r="V7" s="35">
        <f t="shared" si="5"/>
        <v>0</v>
      </c>
      <c r="W7" s="24"/>
      <c r="X7" s="8"/>
      <c r="Y7" s="36"/>
      <c r="Z7" s="30"/>
    </row>
    <row r="8" spans="1:26" ht="16.149999999999999" customHeight="1">
      <c r="A8" s="25" t="s">
        <v>36</v>
      </c>
      <c r="B8" s="25" t="s">
        <v>48</v>
      </c>
      <c r="C8" s="27">
        <v>2</v>
      </c>
      <c r="D8" s="28">
        <v>2</v>
      </c>
      <c r="E8" s="28">
        <v>2</v>
      </c>
      <c r="F8" s="28">
        <v>11</v>
      </c>
      <c r="G8" s="27">
        <v>10</v>
      </c>
      <c r="H8" s="28">
        <v>250</v>
      </c>
      <c r="I8" s="27">
        <v>55</v>
      </c>
      <c r="J8" s="6"/>
      <c r="K8" s="25"/>
      <c r="L8" s="28">
        <f t="shared" si="0"/>
        <v>2</v>
      </c>
      <c r="M8" s="30"/>
      <c r="N8" s="28">
        <f t="shared" si="1"/>
        <v>0</v>
      </c>
      <c r="O8" s="28">
        <f t="shared" si="2"/>
        <v>0</v>
      </c>
      <c r="P8" s="31"/>
      <c r="Q8" s="32"/>
      <c r="R8" s="33" t="s">
        <v>28</v>
      </c>
      <c r="S8" s="34" t="e">
        <f t="shared" si="3"/>
        <v>#DIV/0!</v>
      </c>
      <c r="T8" s="35">
        <f t="shared" si="4"/>
        <v>0</v>
      </c>
      <c r="U8" s="35"/>
      <c r="V8" s="35">
        <f t="shared" si="5"/>
        <v>0</v>
      </c>
      <c r="W8" s="24"/>
      <c r="X8" s="8"/>
      <c r="Y8" s="36"/>
      <c r="Z8" s="30"/>
    </row>
    <row r="9" spans="1:26" ht="16.149999999999999" customHeight="1">
      <c r="A9" s="25" t="s">
        <v>49</v>
      </c>
      <c r="B9" s="25" t="s">
        <v>50</v>
      </c>
      <c r="C9" s="27">
        <v>2</v>
      </c>
      <c r="D9" s="28">
        <v>2</v>
      </c>
      <c r="E9" s="28">
        <v>2</v>
      </c>
      <c r="F9" s="28">
        <v>15</v>
      </c>
      <c r="G9" s="27">
        <v>10</v>
      </c>
      <c r="H9" s="28">
        <v>250</v>
      </c>
      <c r="I9" s="27">
        <v>75</v>
      </c>
      <c r="J9" s="6"/>
      <c r="K9" s="39"/>
      <c r="L9" s="28">
        <f t="shared" si="0"/>
        <v>2</v>
      </c>
      <c r="M9" s="30"/>
      <c r="N9" s="28">
        <f t="shared" si="1"/>
        <v>0</v>
      </c>
      <c r="O9" s="28">
        <f t="shared" si="2"/>
        <v>0</v>
      </c>
      <c r="P9" s="31"/>
      <c r="Q9" s="32"/>
      <c r="R9" s="33" t="s">
        <v>28</v>
      </c>
      <c r="S9" s="34" t="e">
        <f t="shared" si="3"/>
        <v>#DIV/0!</v>
      </c>
      <c r="T9" s="35">
        <f t="shared" si="4"/>
        <v>0</v>
      </c>
      <c r="U9" s="35"/>
      <c r="V9" s="35">
        <f t="shared" si="5"/>
        <v>0</v>
      </c>
      <c r="W9" s="24"/>
      <c r="X9" s="8"/>
      <c r="Y9" s="36"/>
      <c r="Z9" s="30"/>
    </row>
    <row r="10" spans="1:26" ht="16.899999999999999" customHeight="1">
      <c r="A10" s="25" t="s">
        <v>40</v>
      </c>
      <c r="B10" s="29" t="s">
        <v>51</v>
      </c>
      <c r="C10" s="27">
        <v>1</v>
      </c>
      <c r="D10" s="28">
        <v>1</v>
      </c>
      <c r="E10" s="28">
        <v>1</v>
      </c>
      <c r="F10" s="28">
        <v>250</v>
      </c>
      <c r="G10" s="27">
        <v>10</v>
      </c>
      <c r="H10" s="28">
        <v>250</v>
      </c>
      <c r="I10" s="27">
        <v>625</v>
      </c>
      <c r="J10" s="6"/>
      <c r="K10" s="37"/>
      <c r="L10" s="28">
        <f t="shared" si="0"/>
        <v>1</v>
      </c>
      <c r="M10" s="30"/>
      <c r="N10" s="28">
        <f t="shared" si="1"/>
        <v>0</v>
      </c>
      <c r="O10" s="28">
        <f t="shared" si="2"/>
        <v>0</v>
      </c>
      <c r="P10" s="31"/>
      <c r="Q10" s="32"/>
      <c r="R10" s="33" t="s">
        <v>28</v>
      </c>
      <c r="S10" s="34" t="e">
        <f t="shared" si="3"/>
        <v>#DIV/0!</v>
      </c>
      <c r="T10" s="35">
        <f t="shared" si="4"/>
        <v>0</v>
      </c>
      <c r="U10" s="35"/>
      <c r="V10" s="35">
        <f t="shared" si="5"/>
        <v>0</v>
      </c>
      <c r="W10" s="24"/>
      <c r="X10" s="8"/>
      <c r="Y10" s="36"/>
      <c r="Z10" s="30"/>
    </row>
    <row r="11" spans="1:26" ht="16.149999999999999" customHeight="1">
      <c r="A11" s="25" t="s">
        <v>42</v>
      </c>
      <c r="B11" s="21"/>
      <c r="C11" s="22"/>
      <c r="D11" s="21"/>
      <c r="E11" s="21"/>
      <c r="F11" s="21"/>
      <c r="G11" s="22"/>
      <c r="H11" s="21"/>
      <c r="I11" s="22"/>
      <c r="J11" s="6"/>
      <c r="K11" s="21"/>
      <c r="L11" s="21"/>
      <c r="M11" s="22"/>
      <c r="N11" s="21"/>
      <c r="O11" s="21"/>
      <c r="P11" s="22"/>
      <c r="Q11" s="21"/>
      <c r="R11" s="21"/>
      <c r="S11" s="23"/>
      <c r="T11" s="21"/>
      <c r="U11" s="21"/>
      <c r="V11" s="21"/>
      <c r="W11" s="24"/>
      <c r="X11" s="8"/>
      <c r="Y11" s="21"/>
      <c r="Z11" s="22"/>
    </row>
    <row r="12" spans="1:26" ht="16.149999999999999" customHeight="1">
      <c r="A12" s="25" t="s">
        <v>43</v>
      </c>
      <c r="B12" s="26" t="s">
        <v>44</v>
      </c>
      <c r="C12" s="27">
        <v>2</v>
      </c>
      <c r="D12" s="28">
        <v>2</v>
      </c>
      <c r="E12" s="28">
        <v>2</v>
      </c>
      <c r="F12" s="28">
        <v>36</v>
      </c>
      <c r="G12" s="27">
        <v>10</v>
      </c>
      <c r="H12" s="28">
        <v>250</v>
      </c>
      <c r="I12" s="27">
        <v>180</v>
      </c>
      <c r="J12" s="6"/>
      <c r="K12" s="25"/>
      <c r="L12" s="28">
        <f t="shared" ref="L12:L17" si="6">E12</f>
        <v>2</v>
      </c>
      <c r="M12" s="30"/>
      <c r="N12" s="28">
        <f t="shared" ref="N12:N17" si="7">L12*M12</f>
        <v>0</v>
      </c>
      <c r="O12" s="28">
        <f t="shared" ref="O12:O17" si="8">IF((I12-N12)=I12,0,(I12-N12))</f>
        <v>0</v>
      </c>
      <c r="P12" s="31"/>
      <c r="Q12" s="32"/>
      <c r="R12" s="33" t="s">
        <v>28</v>
      </c>
      <c r="S12" s="34" t="e">
        <f t="shared" ref="S12:S17" si="9">Q12/P12</f>
        <v>#DIV/0!</v>
      </c>
      <c r="T12" s="35">
        <f t="shared" ref="T12:T17" si="10">L12*Q12</f>
        <v>0</v>
      </c>
      <c r="U12" s="28"/>
      <c r="V12" s="28">
        <f t="shared" ref="V12:V17" si="11">L12*U12</f>
        <v>0</v>
      </c>
      <c r="W12" s="24"/>
      <c r="X12" s="8"/>
      <c r="Y12" s="36"/>
      <c r="Z12" s="30"/>
    </row>
    <row r="13" spans="1:26" ht="16.149999999999999" customHeight="1">
      <c r="A13" s="25" t="s">
        <v>32</v>
      </c>
      <c r="B13" s="25" t="s">
        <v>45</v>
      </c>
      <c r="C13" s="27">
        <v>1</v>
      </c>
      <c r="D13" s="28">
        <v>1</v>
      </c>
      <c r="E13" s="28">
        <v>1</v>
      </c>
      <c r="F13" s="28">
        <v>54</v>
      </c>
      <c r="G13" s="27">
        <v>10</v>
      </c>
      <c r="H13" s="28">
        <v>250</v>
      </c>
      <c r="I13" s="27">
        <v>135</v>
      </c>
      <c r="J13" s="6"/>
      <c r="K13" s="25"/>
      <c r="L13" s="28">
        <f t="shared" si="6"/>
        <v>1</v>
      </c>
      <c r="M13" s="30"/>
      <c r="N13" s="28">
        <f t="shared" si="7"/>
        <v>0</v>
      </c>
      <c r="O13" s="28">
        <f t="shared" si="8"/>
        <v>0</v>
      </c>
      <c r="P13" s="31"/>
      <c r="Q13" s="32"/>
      <c r="R13" s="33" t="s">
        <v>28</v>
      </c>
      <c r="S13" s="34" t="e">
        <f t="shared" si="9"/>
        <v>#DIV/0!</v>
      </c>
      <c r="T13" s="35">
        <f t="shared" si="10"/>
        <v>0</v>
      </c>
      <c r="U13" s="28"/>
      <c r="V13" s="28">
        <f t="shared" si="11"/>
        <v>0</v>
      </c>
      <c r="W13" s="24"/>
      <c r="X13" s="8"/>
      <c r="Y13" s="36"/>
      <c r="Z13" s="30"/>
    </row>
    <row r="14" spans="1:26" ht="16.899999999999999" customHeight="1">
      <c r="A14" s="25" t="s">
        <v>34</v>
      </c>
      <c r="B14" s="26" t="s">
        <v>27</v>
      </c>
      <c r="C14" s="27">
        <v>6</v>
      </c>
      <c r="D14" s="28">
        <v>6</v>
      </c>
      <c r="E14" s="28">
        <v>6</v>
      </c>
      <c r="F14" s="28">
        <v>48</v>
      </c>
      <c r="G14" s="27">
        <v>10</v>
      </c>
      <c r="H14" s="28">
        <v>250</v>
      </c>
      <c r="I14" s="27">
        <v>720</v>
      </c>
      <c r="J14" s="6"/>
      <c r="K14" s="29"/>
      <c r="L14" s="28">
        <f t="shared" si="6"/>
        <v>6</v>
      </c>
      <c r="M14" s="30"/>
      <c r="N14" s="28">
        <f t="shared" si="7"/>
        <v>0</v>
      </c>
      <c r="O14" s="28">
        <f t="shared" si="8"/>
        <v>0</v>
      </c>
      <c r="P14" s="31"/>
      <c r="Q14" s="32"/>
      <c r="R14" s="33" t="s">
        <v>28</v>
      </c>
      <c r="S14" s="34" t="e">
        <f t="shared" si="9"/>
        <v>#DIV/0!</v>
      </c>
      <c r="T14" s="35">
        <f t="shared" si="10"/>
        <v>0</v>
      </c>
      <c r="U14" s="35"/>
      <c r="V14" s="35">
        <f t="shared" si="11"/>
        <v>0</v>
      </c>
      <c r="W14" s="24"/>
      <c r="X14" s="8"/>
      <c r="Y14" s="36"/>
      <c r="Z14" s="30"/>
    </row>
    <row r="15" spans="1:26" ht="16.149999999999999" customHeight="1">
      <c r="A15" s="25" t="s">
        <v>34</v>
      </c>
      <c r="B15" s="25" t="s">
        <v>46</v>
      </c>
      <c r="C15" s="27">
        <v>1</v>
      </c>
      <c r="D15" s="28">
        <v>1</v>
      </c>
      <c r="E15" s="28">
        <v>1</v>
      </c>
      <c r="F15" s="28">
        <v>22</v>
      </c>
      <c r="G15" s="27">
        <v>10</v>
      </c>
      <c r="H15" s="28">
        <v>250</v>
      </c>
      <c r="I15" s="27">
        <v>55</v>
      </c>
      <c r="J15" s="6"/>
      <c r="K15" s="25"/>
      <c r="L15" s="28">
        <f t="shared" si="6"/>
        <v>1</v>
      </c>
      <c r="M15" s="30"/>
      <c r="N15" s="28">
        <f t="shared" si="7"/>
        <v>0</v>
      </c>
      <c r="O15" s="28">
        <f t="shared" si="8"/>
        <v>0</v>
      </c>
      <c r="P15" s="31"/>
      <c r="Q15" s="32"/>
      <c r="R15" s="33" t="s">
        <v>28</v>
      </c>
      <c r="S15" s="34" t="e">
        <f t="shared" si="9"/>
        <v>#DIV/0!</v>
      </c>
      <c r="T15" s="35">
        <f t="shared" si="10"/>
        <v>0</v>
      </c>
      <c r="U15" s="35"/>
      <c r="V15" s="35">
        <f t="shared" si="11"/>
        <v>0</v>
      </c>
      <c r="W15" s="24"/>
      <c r="X15" s="8"/>
      <c r="Y15" s="36"/>
      <c r="Z15" s="30"/>
    </row>
    <row r="16" spans="1:26" ht="16.149999999999999" customHeight="1">
      <c r="A16" s="25" t="s">
        <v>36</v>
      </c>
      <c r="B16" s="26" t="s">
        <v>27</v>
      </c>
      <c r="C16" s="27">
        <v>6</v>
      </c>
      <c r="D16" s="28">
        <v>6</v>
      </c>
      <c r="E16" s="28">
        <v>6</v>
      </c>
      <c r="F16" s="28">
        <v>48</v>
      </c>
      <c r="G16" s="27">
        <v>10</v>
      </c>
      <c r="H16" s="28">
        <v>250</v>
      </c>
      <c r="I16" s="27">
        <v>720</v>
      </c>
      <c r="J16" s="6"/>
      <c r="K16" s="29"/>
      <c r="L16" s="28">
        <f t="shared" si="6"/>
        <v>6</v>
      </c>
      <c r="M16" s="30"/>
      <c r="N16" s="28">
        <f t="shared" si="7"/>
        <v>0</v>
      </c>
      <c r="O16" s="28">
        <f t="shared" si="8"/>
        <v>0</v>
      </c>
      <c r="P16" s="31"/>
      <c r="Q16" s="32"/>
      <c r="R16" s="33" t="s">
        <v>28</v>
      </c>
      <c r="S16" s="34" t="e">
        <f t="shared" si="9"/>
        <v>#DIV/0!</v>
      </c>
      <c r="T16" s="35">
        <f t="shared" si="10"/>
        <v>0</v>
      </c>
      <c r="U16" s="35"/>
      <c r="V16" s="35">
        <f t="shared" si="11"/>
        <v>0</v>
      </c>
      <c r="W16" s="24"/>
      <c r="X16" s="8"/>
      <c r="Y16" s="36"/>
      <c r="Z16" s="30"/>
    </row>
    <row r="17" spans="1:26" ht="16.149999999999999" customHeight="1">
      <c r="A17" s="25" t="s">
        <v>36</v>
      </c>
      <c r="B17" s="25" t="s">
        <v>46</v>
      </c>
      <c r="C17" s="27">
        <v>1</v>
      </c>
      <c r="D17" s="28">
        <v>1</v>
      </c>
      <c r="E17" s="28">
        <v>1</v>
      </c>
      <c r="F17" s="28">
        <v>22</v>
      </c>
      <c r="G17" s="27">
        <v>10</v>
      </c>
      <c r="H17" s="28">
        <v>250</v>
      </c>
      <c r="I17" s="27">
        <v>55</v>
      </c>
      <c r="J17" s="6"/>
      <c r="K17" s="25"/>
      <c r="L17" s="28">
        <f t="shared" si="6"/>
        <v>1</v>
      </c>
      <c r="M17" s="30"/>
      <c r="N17" s="28">
        <f t="shared" si="7"/>
        <v>0</v>
      </c>
      <c r="O17" s="28">
        <f t="shared" si="8"/>
        <v>0</v>
      </c>
      <c r="P17" s="31"/>
      <c r="Q17" s="32"/>
      <c r="R17" s="33" t="s">
        <v>28</v>
      </c>
      <c r="S17" s="34" t="e">
        <f t="shared" si="9"/>
        <v>#DIV/0!</v>
      </c>
      <c r="T17" s="35">
        <f t="shared" si="10"/>
        <v>0</v>
      </c>
      <c r="U17" s="35"/>
      <c r="V17" s="35">
        <f t="shared" si="11"/>
        <v>0</v>
      </c>
      <c r="W17" s="24"/>
      <c r="X17" s="8"/>
      <c r="Y17" s="36"/>
      <c r="Z17" s="30"/>
    </row>
    <row r="18" spans="1:26" ht="16.149999999999999" customHeight="1">
      <c r="A18" s="26" t="s">
        <v>52</v>
      </c>
      <c r="B18" s="21"/>
      <c r="C18" s="22"/>
      <c r="D18" s="21"/>
      <c r="E18" s="21"/>
      <c r="F18" s="21"/>
      <c r="G18" s="22"/>
      <c r="H18" s="21"/>
      <c r="I18" s="22"/>
      <c r="J18" s="6"/>
      <c r="K18" s="21"/>
      <c r="L18" s="21"/>
      <c r="M18" s="22"/>
      <c r="N18" s="21"/>
      <c r="O18" s="21"/>
      <c r="P18" s="22"/>
      <c r="Q18" s="21"/>
      <c r="R18" s="21"/>
      <c r="S18" s="23"/>
      <c r="T18" s="21"/>
      <c r="U18" s="21"/>
      <c r="V18" s="21"/>
      <c r="W18" s="24"/>
      <c r="X18" s="8"/>
      <c r="Y18" s="21"/>
      <c r="Z18" s="22"/>
    </row>
    <row r="19" spans="1:26" ht="16.149999999999999" customHeight="1">
      <c r="A19" s="25" t="s">
        <v>53</v>
      </c>
      <c r="B19" s="21"/>
      <c r="C19" s="22"/>
      <c r="D19" s="21"/>
      <c r="E19" s="21"/>
      <c r="F19" s="21"/>
      <c r="G19" s="22"/>
      <c r="H19" s="21"/>
      <c r="I19" s="22"/>
      <c r="J19" s="6"/>
      <c r="K19" s="21"/>
      <c r="L19" s="21"/>
      <c r="M19" s="22"/>
      <c r="N19" s="21"/>
      <c r="O19" s="21"/>
      <c r="P19" s="22"/>
      <c r="Q19" s="21"/>
      <c r="R19" s="21"/>
      <c r="S19" s="23"/>
      <c r="T19" s="21"/>
      <c r="U19" s="21"/>
      <c r="V19" s="21"/>
      <c r="W19" s="24"/>
      <c r="X19" s="8"/>
      <c r="Y19" s="21"/>
      <c r="Z19" s="22"/>
    </row>
    <row r="20" spans="1:26" ht="16.149999999999999" customHeight="1">
      <c r="A20" s="25" t="s">
        <v>54</v>
      </c>
      <c r="B20" s="29" t="s">
        <v>55</v>
      </c>
      <c r="C20" s="27">
        <v>2</v>
      </c>
      <c r="D20" s="28">
        <v>2</v>
      </c>
      <c r="E20" s="28">
        <v>2</v>
      </c>
      <c r="F20" s="28">
        <v>18</v>
      </c>
      <c r="G20" s="27">
        <v>10</v>
      </c>
      <c r="H20" s="28">
        <v>250</v>
      </c>
      <c r="I20" s="27">
        <v>90</v>
      </c>
      <c r="J20" s="6"/>
      <c r="K20" s="29"/>
      <c r="L20" s="28">
        <f>E20</f>
        <v>2</v>
      </c>
      <c r="M20" s="30"/>
      <c r="N20" s="28">
        <f>L20*M20</f>
        <v>0</v>
      </c>
      <c r="O20" s="28">
        <f>IF((I20-N20)=I20,0,(I20-N20))</f>
        <v>0</v>
      </c>
      <c r="P20" s="31"/>
      <c r="Q20" s="32"/>
      <c r="R20" s="33" t="s">
        <v>28</v>
      </c>
      <c r="S20" s="34" t="e">
        <f>Q20/P20</f>
        <v>#DIV/0!</v>
      </c>
      <c r="T20" s="35">
        <f>L20*Q20</f>
        <v>0</v>
      </c>
      <c r="U20" s="35"/>
      <c r="V20" s="35">
        <f>L20*U20</f>
        <v>0</v>
      </c>
      <c r="W20" s="24"/>
      <c r="X20" s="8"/>
      <c r="Y20" s="36"/>
      <c r="Z20" s="30"/>
    </row>
    <row r="21" spans="1:26" ht="16.149999999999999" customHeight="1">
      <c r="A21" s="25" t="s">
        <v>56</v>
      </c>
      <c r="B21" s="26" t="s">
        <v>27</v>
      </c>
      <c r="C21" s="27">
        <v>4</v>
      </c>
      <c r="D21" s="28">
        <v>4</v>
      </c>
      <c r="E21" s="28">
        <v>4</v>
      </c>
      <c r="F21" s="28">
        <v>48</v>
      </c>
      <c r="G21" s="27">
        <v>10</v>
      </c>
      <c r="H21" s="28">
        <v>250</v>
      </c>
      <c r="I21" s="27">
        <v>480</v>
      </c>
      <c r="J21" s="6"/>
      <c r="K21" s="29"/>
      <c r="L21" s="28">
        <f>E21</f>
        <v>4</v>
      </c>
      <c r="M21" s="30"/>
      <c r="N21" s="28">
        <f>L21*M21</f>
        <v>0</v>
      </c>
      <c r="O21" s="28">
        <f>IF((I21-N21)=I21,0,(I21-N21))</f>
        <v>0</v>
      </c>
      <c r="P21" s="31"/>
      <c r="Q21" s="32"/>
      <c r="R21" s="33" t="s">
        <v>28</v>
      </c>
      <c r="S21" s="34" t="e">
        <f>Q21/P21</f>
        <v>#DIV/0!</v>
      </c>
      <c r="T21" s="35">
        <f>L21*Q21</f>
        <v>0</v>
      </c>
      <c r="U21" s="35"/>
      <c r="V21" s="35">
        <f>L21*U21</f>
        <v>0</v>
      </c>
      <c r="W21" s="24"/>
      <c r="X21" s="8"/>
      <c r="Y21" s="36"/>
      <c r="Z21" s="30"/>
    </row>
    <row r="22" spans="1:26" ht="16.899999999999999" customHeight="1">
      <c r="A22" s="25" t="s">
        <v>57</v>
      </c>
      <c r="B22" s="25" t="s">
        <v>58</v>
      </c>
      <c r="C22" s="27">
        <v>1</v>
      </c>
      <c r="D22" s="28">
        <v>1</v>
      </c>
      <c r="E22" s="28">
        <v>1</v>
      </c>
      <c r="F22" s="28">
        <v>36</v>
      </c>
      <c r="G22" s="27">
        <v>10</v>
      </c>
      <c r="H22" s="28">
        <v>250</v>
      </c>
      <c r="I22" s="27">
        <v>90</v>
      </c>
      <c r="J22" s="6"/>
      <c r="K22" s="25"/>
      <c r="L22" s="28">
        <f>E22</f>
        <v>1</v>
      </c>
      <c r="M22" s="30"/>
      <c r="N22" s="28">
        <f>L22*M22</f>
        <v>0</v>
      </c>
      <c r="O22" s="28">
        <f>IF((I22-N22)=I22,0,(I22-N22))</f>
        <v>0</v>
      </c>
      <c r="P22" s="31"/>
      <c r="Q22" s="32"/>
      <c r="R22" s="33" t="s">
        <v>28</v>
      </c>
      <c r="S22" s="34" t="e">
        <f>Q22/P22</f>
        <v>#DIV/0!</v>
      </c>
      <c r="T22" s="35">
        <f>L22*Q22</f>
        <v>0</v>
      </c>
      <c r="U22" s="28"/>
      <c r="V22" s="28">
        <f>L22*U22</f>
        <v>0</v>
      </c>
      <c r="W22" s="24"/>
      <c r="X22" s="8"/>
      <c r="Y22" s="36"/>
      <c r="Z22" s="30"/>
    </row>
    <row r="23" spans="1:26" ht="16.149999999999999" customHeight="1">
      <c r="A23" s="20" t="s">
        <v>25</v>
      </c>
      <c r="B23" s="21"/>
      <c r="C23" s="22"/>
      <c r="D23" s="21"/>
      <c r="E23" s="21"/>
      <c r="F23" s="21"/>
      <c r="G23" s="22"/>
      <c r="H23" s="21"/>
      <c r="I23" s="22"/>
      <c r="J23" s="6"/>
      <c r="K23" s="21"/>
      <c r="L23" s="21"/>
      <c r="M23" s="22"/>
      <c r="N23" s="21"/>
      <c r="O23" s="21"/>
      <c r="P23" s="22"/>
      <c r="Q23" s="21"/>
      <c r="R23" s="21"/>
      <c r="S23" s="23"/>
      <c r="T23" s="21"/>
      <c r="U23" s="21"/>
      <c r="V23" s="21"/>
      <c r="W23" s="24"/>
      <c r="X23" s="8"/>
      <c r="Y23" s="21"/>
      <c r="Z23" s="22"/>
    </row>
    <row r="24" spans="1:26" ht="16.149999999999999" customHeight="1">
      <c r="A24" s="25" t="s">
        <v>26</v>
      </c>
      <c r="B24" s="26" t="s">
        <v>27</v>
      </c>
      <c r="C24" s="27">
        <v>1</v>
      </c>
      <c r="D24" s="28">
        <v>1</v>
      </c>
      <c r="E24" s="28">
        <v>1</v>
      </c>
      <c r="F24" s="28">
        <v>48</v>
      </c>
      <c r="G24" s="27">
        <v>10</v>
      </c>
      <c r="H24" s="28">
        <v>250</v>
      </c>
      <c r="I24" s="27">
        <v>120</v>
      </c>
      <c r="J24" s="6"/>
      <c r="K24" s="29"/>
      <c r="L24" s="28">
        <f t="shared" ref="L24:L36" si="12">E24</f>
        <v>1</v>
      </c>
      <c r="M24" s="30"/>
      <c r="N24" s="28">
        <f t="shared" ref="N24:N36" si="13">L24*M24</f>
        <v>0</v>
      </c>
      <c r="O24" s="28">
        <f t="shared" ref="O24:O36" si="14">IF((I24-N24)=I24,0,(I24-N24))</f>
        <v>0</v>
      </c>
      <c r="P24" s="31"/>
      <c r="Q24" s="32"/>
      <c r="R24" s="33" t="s">
        <v>28</v>
      </c>
      <c r="S24" s="34" t="e">
        <f t="shared" ref="S24:S36" si="15">Q24/P24</f>
        <v>#DIV/0!</v>
      </c>
      <c r="T24" s="35">
        <f t="shared" ref="T24:T36" si="16">L24*Q24</f>
        <v>0</v>
      </c>
      <c r="U24" s="35"/>
      <c r="V24" s="35">
        <f t="shared" ref="V24:V36" si="17">L24*U24</f>
        <v>0</v>
      </c>
      <c r="W24" s="24"/>
      <c r="X24" s="8"/>
      <c r="Y24" s="36"/>
      <c r="Z24" s="30"/>
    </row>
    <row r="25" spans="1:26" ht="16.899999999999999" customHeight="1">
      <c r="A25" s="25" t="s">
        <v>29</v>
      </c>
      <c r="B25" s="29" t="s">
        <v>30</v>
      </c>
      <c r="C25" s="27">
        <v>2</v>
      </c>
      <c r="D25" s="28">
        <v>2</v>
      </c>
      <c r="E25" s="28">
        <v>2</v>
      </c>
      <c r="F25" s="28">
        <v>18</v>
      </c>
      <c r="G25" s="27">
        <v>10</v>
      </c>
      <c r="H25" s="28">
        <v>250</v>
      </c>
      <c r="I25" s="27">
        <v>90</v>
      </c>
      <c r="J25" s="6"/>
      <c r="K25" s="37"/>
      <c r="L25" s="28">
        <f t="shared" si="12"/>
        <v>2</v>
      </c>
      <c r="M25" s="30"/>
      <c r="N25" s="28">
        <f t="shared" si="13"/>
        <v>0</v>
      </c>
      <c r="O25" s="28">
        <f t="shared" si="14"/>
        <v>0</v>
      </c>
      <c r="P25" s="31"/>
      <c r="Q25" s="32"/>
      <c r="R25" s="33" t="s">
        <v>28</v>
      </c>
      <c r="S25" s="34" t="e">
        <f t="shared" si="15"/>
        <v>#DIV/0!</v>
      </c>
      <c r="T25" s="35">
        <f t="shared" si="16"/>
        <v>0</v>
      </c>
      <c r="U25" s="35"/>
      <c r="V25" s="35">
        <f t="shared" si="17"/>
        <v>0</v>
      </c>
      <c r="W25" s="24"/>
      <c r="X25" s="8"/>
      <c r="Y25" s="36"/>
      <c r="Z25" s="30"/>
    </row>
    <row r="26" spans="1:26" ht="16.149999999999999" customHeight="1">
      <c r="A26" s="25" t="s">
        <v>29</v>
      </c>
      <c r="B26" s="25" t="s">
        <v>31</v>
      </c>
      <c r="C26" s="27">
        <v>1</v>
      </c>
      <c r="D26" s="28">
        <v>1</v>
      </c>
      <c r="E26" s="28">
        <v>1</v>
      </c>
      <c r="F26" s="28">
        <v>17</v>
      </c>
      <c r="G26" s="27">
        <v>10</v>
      </c>
      <c r="H26" s="28">
        <v>250</v>
      </c>
      <c r="I26" s="27">
        <v>43</v>
      </c>
      <c r="J26" s="6"/>
      <c r="K26" s="25"/>
      <c r="L26" s="28">
        <f t="shared" si="12"/>
        <v>1</v>
      </c>
      <c r="M26" s="30"/>
      <c r="N26" s="28">
        <f t="shared" si="13"/>
        <v>0</v>
      </c>
      <c r="O26" s="28">
        <f t="shared" si="14"/>
        <v>0</v>
      </c>
      <c r="P26" s="31"/>
      <c r="Q26" s="32"/>
      <c r="R26" s="33" t="s">
        <v>28</v>
      </c>
      <c r="S26" s="34" t="e">
        <f t="shared" si="15"/>
        <v>#DIV/0!</v>
      </c>
      <c r="T26" s="35">
        <f t="shared" si="16"/>
        <v>0</v>
      </c>
      <c r="U26" s="35"/>
      <c r="V26" s="35">
        <f t="shared" si="17"/>
        <v>0</v>
      </c>
      <c r="W26" s="24"/>
      <c r="X26" s="8"/>
      <c r="Y26" s="36"/>
      <c r="Z26" s="30"/>
    </row>
    <row r="27" spans="1:26" ht="16.149999999999999" customHeight="1">
      <c r="A27" s="25" t="s">
        <v>32</v>
      </c>
      <c r="B27" s="25" t="s">
        <v>33</v>
      </c>
      <c r="C27" s="27">
        <v>1</v>
      </c>
      <c r="D27" s="28">
        <v>1</v>
      </c>
      <c r="E27" s="28">
        <v>1</v>
      </c>
      <c r="F27" s="28">
        <v>44</v>
      </c>
      <c r="G27" s="27">
        <v>10</v>
      </c>
      <c r="H27" s="28">
        <v>250</v>
      </c>
      <c r="I27" s="27">
        <v>110</v>
      </c>
      <c r="J27" s="6"/>
      <c r="K27" s="25"/>
      <c r="L27" s="28">
        <f t="shared" si="12"/>
        <v>1</v>
      </c>
      <c r="M27" s="30"/>
      <c r="N27" s="28">
        <f t="shared" si="13"/>
        <v>0</v>
      </c>
      <c r="O27" s="28">
        <f t="shared" si="14"/>
        <v>0</v>
      </c>
      <c r="P27" s="31"/>
      <c r="Q27" s="32"/>
      <c r="R27" s="33" t="s">
        <v>28</v>
      </c>
      <c r="S27" s="34" t="e">
        <f t="shared" si="15"/>
        <v>#DIV/0!</v>
      </c>
      <c r="T27" s="35">
        <f t="shared" si="16"/>
        <v>0</v>
      </c>
      <c r="U27" s="35"/>
      <c r="V27" s="35">
        <f t="shared" si="17"/>
        <v>0</v>
      </c>
      <c r="W27" s="24"/>
      <c r="X27" s="8"/>
      <c r="Y27" s="36"/>
      <c r="Z27" s="30"/>
    </row>
    <row r="28" spans="1:26" ht="16.149999999999999" customHeight="1">
      <c r="A28" s="25" t="s">
        <v>34</v>
      </c>
      <c r="B28" s="29" t="s">
        <v>30</v>
      </c>
      <c r="C28" s="27">
        <v>2</v>
      </c>
      <c r="D28" s="28">
        <v>2</v>
      </c>
      <c r="E28" s="28">
        <v>2</v>
      </c>
      <c r="F28" s="28">
        <v>18</v>
      </c>
      <c r="G28" s="27">
        <v>10</v>
      </c>
      <c r="H28" s="28">
        <v>250</v>
      </c>
      <c r="I28" s="27">
        <v>90</v>
      </c>
      <c r="J28" s="6"/>
      <c r="K28" s="37"/>
      <c r="L28" s="28">
        <f t="shared" si="12"/>
        <v>2</v>
      </c>
      <c r="M28" s="30"/>
      <c r="N28" s="28">
        <f t="shared" si="13"/>
        <v>0</v>
      </c>
      <c r="O28" s="28">
        <f t="shared" si="14"/>
        <v>0</v>
      </c>
      <c r="P28" s="31"/>
      <c r="Q28" s="32"/>
      <c r="R28" s="33" t="s">
        <v>28</v>
      </c>
      <c r="S28" s="34" t="e">
        <f t="shared" si="15"/>
        <v>#DIV/0!</v>
      </c>
      <c r="T28" s="35">
        <f t="shared" si="16"/>
        <v>0</v>
      </c>
      <c r="U28" s="35"/>
      <c r="V28" s="35">
        <f t="shared" si="17"/>
        <v>0</v>
      </c>
      <c r="W28" s="24"/>
      <c r="X28" s="8"/>
      <c r="Y28" s="36"/>
      <c r="Z28" s="30"/>
    </row>
    <row r="29" spans="1:26" ht="16.149999999999999" customHeight="1">
      <c r="A29" s="25" t="s">
        <v>34</v>
      </c>
      <c r="B29" s="29" t="s">
        <v>35</v>
      </c>
      <c r="C29" s="27">
        <v>2</v>
      </c>
      <c r="D29" s="28">
        <v>2</v>
      </c>
      <c r="E29" s="28">
        <v>2</v>
      </c>
      <c r="F29" s="28">
        <v>15</v>
      </c>
      <c r="G29" s="27">
        <v>10</v>
      </c>
      <c r="H29" s="28">
        <v>250</v>
      </c>
      <c r="I29" s="27">
        <v>75</v>
      </c>
      <c r="J29" s="6"/>
      <c r="K29" s="29"/>
      <c r="L29" s="28">
        <f t="shared" si="12"/>
        <v>2</v>
      </c>
      <c r="M29" s="30"/>
      <c r="N29" s="28">
        <f t="shared" si="13"/>
        <v>0</v>
      </c>
      <c r="O29" s="28">
        <f t="shared" si="14"/>
        <v>0</v>
      </c>
      <c r="P29" s="31"/>
      <c r="Q29" s="32"/>
      <c r="R29" s="33" t="s">
        <v>28</v>
      </c>
      <c r="S29" s="34" t="e">
        <f t="shared" si="15"/>
        <v>#DIV/0!</v>
      </c>
      <c r="T29" s="35">
        <f t="shared" si="16"/>
        <v>0</v>
      </c>
      <c r="U29" s="35"/>
      <c r="V29" s="35">
        <f t="shared" si="17"/>
        <v>0</v>
      </c>
      <c r="W29" s="24"/>
      <c r="X29" s="8"/>
      <c r="Y29" s="36"/>
      <c r="Z29" s="30"/>
    </row>
    <row r="30" spans="1:26" ht="16.899999999999999" customHeight="1">
      <c r="A30" s="25" t="s">
        <v>34</v>
      </c>
      <c r="B30" s="25" t="s">
        <v>31</v>
      </c>
      <c r="C30" s="27">
        <v>1</v>
      </c>
      <c r="D30" s="28">
        <v>1</v>
      </c>
      <c r="E30" s="28">
        <v>1</v>
      </c>
      <c r="F30" s="28">
        <v>17</v>
      </c>
      <c r="G30" s="27">
        <v>10</v>
      </c>
      <c r="H30" s="28">
        <v>250</v>
      </c>
      <c r="I30" s="27">
        <v>43</v>
      </c>
      <c r="J30" s="6"/>
      <c r="K30" s="25"/>
      <c r="L30" s="28">
        <f t="shared" si="12"/>
        <v>1</v>
      </c>
      <c r="M30" s="30"/>
      <c r="N30" s="28">
        <f t="shared" si="13"/>
        <v>0</v>
      </c>
      <c r="O30" s="28">
        <f t="shared" si="14"/>
        <v>0</v>
      </c>
      <c r="P30" s="31"/>
      <c r="Q30" s="32"/>
      <c r="R30" s="33" t="s">
        <v>28</v>
      </c>
      <c r="S30" s="34" t="e">
        <f t="shared" si="15"/>
        <v>#DIV/0!</v>
      </c>
      <c r="T30" s="35">
        <f t="shared" si="16"/>
        <v>0</v>
      </c>
      <c r="U30" s="35"/>
      <c r="V30" s="35">
        <f t="shared" si="17"/>
        <v>0</v>
      </c>
      <c r="W30" s="24"/>
      <c r="X30" s="8"/>
      <c r="Y30" s="36"/>
      <c r="Z30" s="30"/>
    </row>
    <row r="31" spans="1:26" ht="16.149999999999999" customHeight="1">
      <c r="A31" s="25" t="s">
        <v>36</v>
      </c>
      <c r="B31" s="29" t="s">
        <v>30</v>
      </c>
      <c r="C31" s="27">
        <v>2</v>
      </c>
      <c r="D31" s="28">
        <v>2</v>
      </c>
      <c r="E31" s="28">
        <v>2</v>
      </c>
      <c r="F31" s="28">
        <v>18</v>
      </c>
      <c r="G31" s="27">
        <v>10</v>
      </c>
      <c r="H31" s="28">
        <v>250</v>
      </c>
      <c r="I31" s="27">
        <v>90</v>
      </c>
      <c r="J31" s="6"/>
      <c r="K31" s="37"/>
      <c r="L31" s="28">
        <f t="shared" si="12"/>
        <v>2</v>
      </c>
      <c r="M31" s="30"/>
      <c r="N31" s="28">
        <f t="shared" si="13"/>
        <v>0</v>
      </c>
      <c r="O31" s="28">
        <f t="shared" si="14"/>
        <v>0</v>
      </c>
      <c r="P31" s="31"/>
      <c r="Q31" s="32"/>
      <c r="R31" s="33" t="s">
        <v>28</v>
      </c>
      <c r="S31" s="34" t="e">
        <f t="shared" si="15"/>
        <v>#DIV/0!</v>
      </c>
      <c r="T31" s="35">
        <f t="shared" si="16"/>
        <v>0</v>
      </c>
      <c r="U31" s="35"/>
      <c r="V31" s="35">
        <f t="shared" si="17"/>
        <v>0</v>
      </c>
      <c r="W31" s="24"/>
      <c r="X31" s="8"/>
      <c r="Y31" s="36"/>
      <c r="Z31" s="30"/>
    </row>
    <row r="32" spans="1:26" ht="16.149999999999999" customHeight="1">
      <c r="A32" s="25" t="s">
        <v>36</v>
      </c>
      <c r="B32" s="29" t="s">
        <v>35</v>
      </c>
      <c r="C32" s="27">
        <v>2</v>
      </c>
      <c r="D32" s="28">
        <v>2</v>
      </c>
      <c r="E32" s="28">
        <v>2</v>
      </c>
      <c r="F32" s="28">
        <v>15</v>
      </c>
      <c r="G32" s="27">
        <v>10</v>
      </c>
      <c r="H32" s="28">
        <v>250</v>
      </c>
      <c r="I32" s="27">
        <v>75</v>
      </c>
      <c r="J32" s="6"/>
      <c r="K32" s="29"/>
      <c r="L32" s="28">
        <f t="shared" si="12"/>
        <v>2</v>
      </c>
      <c r="M32" s="30"/>
      <c r="N32" s="28">
        <f t="shared" si="13"/>
        <v>0</v>
      </c>
      <c r="O32" s="28">
        <f t="shared" si="14"/>
        <v>0</v>
      </c>
      <c r="P32" s="31"/>
      <c r="Q32" s="32"/>
      <c r="R32" s="33" t="s">
        <v>28</v>
      </c>
      <c r="S32" s="34" t="e">
        <f t="shared" si="15"/>
        <v>#DIV/0!</v>
      </c>
      <c r="T32" s="35">
        <f t="shared" si="16"/>
        <v>0</v>
      </c>
      <c r="U32" s="35"/>
      <c r="V32" s="35">
        <f t="shared" si="17"/>
        <v>0</v>
      </c>
      <c r="W32" s="24"/>
      <c r="X32" s="8"/>
      <c r="Y32" s="36"/>
      <c r="Z32" s="30"/>
    </row>
    <row r="33" spans="1:26" ht="16.149999999999999" customHeight="1">
      <c r="A33" s="25" t="s">
        <v>36</v>
      </c>
      <c r="B33" s="25" t="s">
        <v>31</v>
      </c>
      <c r="C33" s="27">
        <v>1</v>
      </c>
      <c r="D33" s="28">
        <v>1</v>
      </c>
      <c r="E33" s="28">
        <v>1</v>
      </c>
      <c r="F33" s="28">
        <v>17</v>
      </c>
      <c r="G33" s="27">
        <v>10</v>
      </c>
      <c r="H33" s="28">
        <v>250</v>
      </c>
      <c r="I33" s="27">
        <v>43</v>
      </c>
      <c r="J33" s="6"/>
      <c r="K33" s="25"/>
      <c r="L33" s="28">
        <f t="shared" si="12"/>
        <v>1</v>
      </c>
      <c r="M33" s="30"/>
      <c r="N33" s="28">
        <f t="shared" si="13"/>
        <v>0</v>
      </c>
      <c r="O33" s="28">
        <f t="shared" si="14"/>
        <v>0</v>
      </c>
      <c r="P33" s="31"/>
      <c r="Q33" s="32"/>
      <c r="R33" s="33" t="s">
        <v>28</v>
      </c>
      <c r="S33" s="34" t="e">
        <f t="shared" si="15"/>
        <v>#DIV/0!</v>
      </c>
      <c r="T33" s="35">
        <f t="shared" si="16"/>
        <v>0</v>
      </c>
      <c r="U33" s="35"/>
      <c r="V33" s="35">
        <f t="shared" si="17"/>
        <v>0</v>
      </c>
      <c r="W33" s="24"/>
      <c r="X33" s="8"/>
      <c r="Y33" s="36"/>
      <c r="Z33" s="30"/>
    </row>
    <row r="34" spans="1:26" ht="16.149999999999999" customHeight="1">
      <c r="A34" s="25" t="s">
        <v>36</v>
      </c>
      <c r="B34" s="25" t="s">
        <v>37</v>
      </c>
      <c r="C34" s="27">
        <v>1</v>
      </c>
      <c r="D34" s="28">
        <v>1</v>
      </c>
      <c r="E34" s="28">
        <v>1</v>
      </c>
      <c r="F34" s="28">
        <v>54</v>
      </c>
      <c r="G34" s="27">
        <v>10</v>
      </c>
      <c r="H34" s="28">
        <v>250</v>
      </c>
      <c r="I34" s="27">
        <v>135</v>
      </c>
      <c r="J34" s="6"/>
      <c r="K34" s="25"/>
      <c r="L34" s="28">
        <f t="shared" si="12"/>
        <v>1</v>
      </c>
      <c r="M34" s="30"/>
      <c r="N34" s="28">
        <f t="shared" si="13"/>
        <v>0</v>
      </c>
      <c r="O34" s="28">
        <f t="shared" si="14"/>
        <v>0</v>
      </c>
      <c r="P34" s="31"/>
      <c r="Q34" s="32"/>
      <c r="R34" s="33" t="s">
        <v>28</v>
      </c>
      <c r="S34" s="34" t="e">
        <f t="shared" si="15"/>
        <v>#DIV/0!</v>
      </c>
      <c r="T34" s="35">
        <f t="shared" si="16"/>
        <v>0</v>
      </c>
      <c r="U34" s="28"/>
      <c r="V34" s="28">
        <f t="shared" si="17"/>
        <v>0</v>
      </c>
      <c r="W34" s="24"/>
      <c r="X34" s="8"/>
      <c r="Y34" s="36"/>
      <c r="Z34" s="30"/>
    </row>
    <row r="35" spans="1:26" ht="16.899999999999999" customHeight="1">
      <c r="A35" s="25" t="s">
        <v>38</v>
      </c>
      <c r="B35" s="25" t="s">
        <v>39</v>
      </c>
      <c r="C35" s="27">
        <v>2</v>
      </c>
      <c r="D35" s="28">
        <v>2</v>
      </c>
      <c r="E35" s="28">
        <v>2</v>
      </c>
      <c r="F35" s="28">
        <v>22</v>
      </c>
      <c r="G35" s="27">
        <v>10</v>
      </c>
      <c r="H35" s="28">
        <v>250</v>
      </c>
      <c r="I35" s="27">
        <v>110</v>
      </c>
      <c r="J35" s="6"/>
      <c r="K35" s="38"/>
      <c r="L35" s="28">
        <f t="shared" si="12"/>
        <v>2</v>
      </c>
      <c r="M35" s="30"/>
      <c r="N35" s="28">
        <f t="shared" si="13"/>
        <v>0</v>
      </c>
      <c r="O35" s="28">
        <f t="shared" si="14"/>
        <v>0</v>
      </c>
      <c r="P35" s="31"/>
      <c r="Q35" s="32"/>
      <c r="R35" s="33" t="s">
        <v>28</v>
      </c>
      <c r="S35" s="34" t="e">
        <f t="shared" si="15"/>
        <v>#DIV/0!</v>
      </c>
      <c r="T35" s="35">
        <f t="shared" si="16"/>
        <v>0</v>
      </c>
      <c r="U35" s="35"/>
      <c r="V35" s="35">
        <f t="shared" si="17"/>
        <v>0</v>
      </c>
      <c r="W35" s="24"/>
      <c r="X35" s="8"/>
      <c r="Y35" s="36"/>
      <c r="Z35" s="30"/>
    </row>
    <row r="36" spans="1:26" ht="16.149999999999999" customHeight="1">
      <c r="A36" s="25" t="s">
        <v>40</v>
      </c>
      <c r="B36" s="37" t="s">
        <v>41</v>
      </c>
      <c r="C36" s="27">
        <v>3</v>
      </c>
      <c r="D36" s="28">
        <v>3</v>
      </c>
      <c r="E36" s="28">
        <v>3</v>
      </c>
      <c r="F36" s="28">
        <v>33</v>
      </c>
      <c r="G36" s="27">
        <v>10</v>
      </c>
      <c r="H36" s="28">
        <v>250</v>
      </c>
      <c r="I36" s="27">
        <v>248</v>
      </c>
      <c r="J36" s="6"/>
      <c r="K36" s="37"/>
      <c r="L36" s="28">
        <f t="shared" si="12"/>
        <v>3</v>
      </c>
      <c r="M36" s="30"/>
      <c r="N36" s="28">
        <f t="shared" si="13"/>
        <v>0</v>
      </c>
      <c r="O36" s="28">
        <f t="shared" si="14"/>
        <v>0</v>
      </c>
      <c r="P36" s="31"/>
      <c r="Q36" s="32"/>
      <c r="R36" s="33" t="s">
        <v>28</v>
      </c>
      <c r="S36" s="34" t="e">
        <f t="shared" si="15"/>
        <v>#DIV/0!</v>
      </c>
      <c r="T36" s="35">
        <f t="shared" si="16"/>
        <v>0</v>
      </c>
      <c r="U36" s="35"/>
      <c r="V36" s="35">
        <f t="shared" si="17"/>
        <v>0</v>
      </c>
      <c r="W36" s="24"/>
      <c r="X36" s="8"/>
      <c r="Y36" s="36"/>
      <c r="Z36" s="30"/>
    </row>
    <row r="37" spans="1:26" ht="16.149999999999999" customHeight="1">
      <c r="A37" s="25" t="s">
        <v>61</v>
      </c>
      <c r="B37" s="61"/>
      <c r="C37" s="62"/>
      <c r="D37" s="61"/>
      <c r="E37" s="61"/>
      <c r="F37" s="61"/>
      <c r="G37" s="62"/>
      <c r="H37" s="61"/>
      <c r="I37" s="62"/>
      <c r="K37" s="25" t="s">
        <v>61</v>
      </c>
      <c r="L37" s="63"/>
      <c r="M37" s="63"/>
      <c r="N37" s="63"/>
      <c r="O37" s="63"/>
      <c r="P37" s="63"/>
      <c r="Q37" s="63"/>
      <c r="R37" s="64"/>
      <c r="S37" s="65"/>
      <c r="T37" s="63"/>
      <c r="U37" s="63"/>
      <c r="V37" s="63"/>
      <c r="W37" s="63"/>
      <c r="Y37" s="63"/>
      <c r="Z37" s="63"/>
    </row>
    <row r="38" spans="1:26" ht="16.149999999999999" customHeight="1">
      <c r="A38" s="25" t="s">
        <v>62</v>
      </c>
      <c r="B38" s="61"/>
      <c r="C38" s="62"/>
      <c r="D38" s="61"/>
      <c r="E38" s="61"/>
      <c r="F38" s="61"/>
      <c r="G38" s="62"/>
      <c r="H38" s="61"/>
      <c r="I38" s="62"/>
      <c r="K38" s="25" t="s">
        <v>62</v>
      </c>
      <c r="L38" s="63"/>
      <c r="M38" s="63"/>
      <c r="N38" s="63"/>
      <c r="O38" s="63"/>
      <c r="P38" s="63"/>
      <c r="Q38" s="63"/>
      <c r="R38" s="64"/>
      <c r="S38" s="65"/>
      <c r="T38" s="63"/>
      <c r="U38" s="63"/>
      <c r="V38" s="63"/>
      <c r="W38" s="63"/>
      <c r="Y38" s="63"/>
      <c r="Z38" s="63"/>
    </row>
    <row r="39" spans="1:26" ht="16.149999999999999" customHeight="1">
      <c r="A39" s="25" t="s">
        <v>63</v>
      </c>
      <c r="B39" s="61"/>
      <c r="C39" s="62"/>
      <c r="D39" s="61"/>
      <c r="E39" s="61"/>
      <c r="F39" s="61"/>
      <c r="G39" s="62"/>
      <c r="H39" s="61"/>
      <c r="I39" s="62"/>
      <c r="K39" s="25" t="s">
        <v>63</v>
      </c>
      <c r="L39" s="63"/>
      <c r="M39" s="63"/>
      <c r="N39" s="63"/>
      <c r="O39" s="63"/>
      <c r="P39" s="63"/>
      <c r="Q39" s="63"/>
      <c r="R39" s="64"/>
      <c r="S39" s="65"/>
      <c r="T39" s="63"/>
      <c r="U39" s="63"/>
      <c r="V39" s="63"/>
      <c r="W39" s="63"/>
      <c r="Y39" s="63"/>
      <c r="Z39" s="63"/>
    </row>
    <row r="40" spans="1:26" ht="16.149999999999999" customHeight="1">
      <c r="A40" s="69" t="s">
        <v>65</v>
      </c>
      <c r="B40" s="21"/>
      <c r="C40" s="22"/>
      <c r="D40" s="21"/>
      <c r="E40" s="21"/>
      <c r="F40" s="21"/>
      <c r="G40" s="22"/>
      <c r="H40" s="21"/>
      <c r="I40" s="22"/>
      <c r="J40" s="6"/>
      <c r="K40" s="21"/>
      <c r="L40" s="21"/>
      <c r="M40" s="22"/>
      <c r="N40" s="21"/>
      <c r="O40" s="21"/>
      <c r="P40" s="22"/>
      <c r="Q40" s="21"/>
      <c r="R40" s="21"/>
      <c r="S40" s="23"/>
      <c r="T40" s="21"/>
      <c r="U40" s="21"/>
      <c r="V40" s="21"/>
      <c r="W40" s="24"/>
      <c r="X40" s="8"/>
      <c r="Y40" s="21"/>
      <c r="Z40" s="22"/>
    </row>
    <row r="41" spans="1:26" ht="16.149999999999999" customHeight="1">
      <c r="A41" s="25" t="s">
        <v>43</v>
      </c>
      <c r="B41" s="29" t="s">
        <v>55</v>
      </c>
      <c r="C41" s="27">
        <v>2</v>
      </c>
      <c r="D41" s="28">
        <v>2</v>
      </c>
      <c r="E41" s="28">
        <v>2</v>
      </c>
      <c r="F41" s="28">
        <v>18</v>
      </c>
      <c r="G41" s="27">
        <v>10</v>
      </c>
      <c r="H41" s="28">
        <v>250</v>
      </c>
      <c r="I41" s="27">
        <v>90</v>
      </c>
      <c r="J41" s="6"/>
      <c r="K41" s="29"/>
      <c r="L41" s="28">
        <f t="shared" ref="L41:L51" si="18">E41</f>
        <v>2</v>
      </c>
      <c r="M41" s="30"/>
      <c r="N41" s="28">
        <f t="shared" ref="N41:N51" si="19">L41*M41</f>
        <v>0</v>
      </c>
      <c r="O41" s="28">
        <f t="shared" ref="O41:O51" si="20">IF((I41-N41)=I41,0,(I41-N41))</f>
        <v>0</v>
      </c>
      <c r="P41" s="31"/>
      <c r="Q41" s="32"/>
      <c r="R41" s="33" t="s">
        <v>28</v>
      </c>
      <c r="S41" s="34" t="e">
        <f t="shared" ref="S41:S51" si="21">Q41/P41</f>
        <v>#DIV/0!</v>
      </c>
      <c r="T41" s="35">
        <f t="shared" ref="T41:T51" si="22">L41*Q41</f>
        <v>0</v>
      </c>
      <c r="U41" s="35"/>
      <c r="V41" s="35">
        <f t="shared" ref="V41:V51" si="23">L41*U41</f>
        <v>0</v>
      </c>
      <c r="W41" s="24"/>
      <c r="X41" s="8"/>
      <c r="Y41" s="36"/>
      <c r="Z41" s="30"/>
    </row>
    <row r="42" spans="1:26" ht="16.149999999999999" customHeight="1">
      <c r="A42" s="25" t="s">
        <v>57</v>
      </c>
      <c r="B42" s="25" t="s">
        <v>58</v>
      </c>
      <c r="C42" s="27">
        <v>1</v>
      </c>
      <c r="D42" s="28">
        <v>1</v>
      </c>
      <c r="E42" s="28">
        <v>1</v>
      </c>
      <c r="F42" s="28">
        <v>36</v>
      </c>
      <c r="G42" s="27">
        <v>10</v>
      </c>
      <c r="H42" s="28">
        <v>250</v>
      </c>
      <c r="I42" s="27">
        <v>90</v>
      </c>
      <c r="J42" s="6"/>
      <c r="K42" s="25"/>
      <c r="L42" s="28">
        <f t="shared" si="18"/>
        <v>1</v>
      </c>
      <c r="M42" s="30"/>
      <c r="N42" s="28">
        <f t="shared" si="19"/>
        <v>0</v>
      </c>
      <c r="O42" s="28">
        <f t="shared" si="20"/>
        <v>0</v>
      </c>
      <c r="P42" s="31"/>
      <c r="Q42" s="32"/>
      <c r="R42" s="33" t="s">
        <v>28</v>
      </c>
      <c r="S42" s="34" t="e">
        <f t="shared" si="21"/>
        <v>#DIV/0!</v>
      </c>
      <c r="T42" s="35">
        <f t="shared" si="22"/>
        <v>0</v>
      </c>
      <c r="U42" s="28"/>
      <c r="V42" s="28">
        <f t="shared" si="23"/>
        <v>0</v>
      </c>
      <c r="W42" s="24"/>
      <c r="X42" s="8"/>
      <c r="Y42" s="36"/>
      <c r="Z42" s="30"/>
    </row>
    <row r="43" spans="1:26" ht="16.149999999999999" customHeight="1">
      <c r="A43" s="25" t="s">
        <v>29</v>
      </c>
      <c r="B43" s="29" t="s">
        <v>35</v>
      </c>
      <c r="C43" s="27">
        <v>2</v>
      </c>
      <c r="D43" s="28">
        <v>2</v>
      </c>
      <c r="E43" s="28">
        <v>2</v>
      </c>
      <c r="F43" s="28">
        <v>15</v>
      </c>
      <c r="G43" s="27">
        <v>10</v>
      </c>
      <c r="H43" s="28">
        <v>250</v>
      </c>
      <c r="I43" s="27">
        <v>75</v>
      </c>
      <c r="J43" s="6"/>
      <c r="K43" s="29"/>
      <c r="L43" s="28">
        <f t="shared" si="18"/>
        <v>2</v>
      </c>
      <c r="M43" s="30"/>
      <c r="N43" s="28">
        <f t="shared" si="19"/>
        <v>0</v>
      </c>
      <c r="O43" s="28">
        <f t="shared" si="20"/>
        <v>0</v>
      </c>
      <c r="P43" s="31"/>
      <c r="Q43" s="32"/>
      <c r="R43" s="33" t="s">
        <v>28</v>
      </c>
      <c r="S43" s="34" t="e">
        <f t="shared" si="21"/>
        <v>#DIV/0!</v>
      </c>
      <c r="T43" s="35">
        <f t="shared" si="22"/>
        <v>0</v>
      </c>
      <c r="U43" s="35"/>
      <c r="V43" s="35">
        <f t="shared" si="23"/>
        <v>0</v>
      </c>
      <c r="W43" s="24"/>
      <c r="X43" s="8"/>
      <c r="Y43" s="36"/>
      <c r="Z43" s="30"/>
    </row>
    <row r="44" spans="1:26" ht="16.899999999999999" customHeight="1">
      <c r="A44" s="25" t="s">
        <v>29</v>
      </c>
      <c r="B44" s="25" t="s">
        <v>46</v>
      </c>
      <c r="C44" s="27">
        <v>1</v>
      </c>
      <c r="D44" s="28">
        <v>1</v>
      </c>
      <c r="E44" s="28">
        <v>1</v>
      </c>
      <c r="F44" s="28">
        <v>22</v>
      </c>
      <c r="G44" s="27">
        <v>10</v>
      </c>
      <c r="H44" s="28">
        <v>250</v>
      </c>
      <c r="I44" s="27">
        <v>55</v>
      </c>
      <c r="J44" s="6"/>
      <c r="K44" s="25"/>
      <c r="L44" s="28">
        <f t="shared" si="18"/>
        <v>1</v>
      </c>
      <c r="M44" s="30"/>
      <c r="N44" s="28">
        <f t="shared" si="19"/>
        <v>0</v>
      </c>
      <c r="O44" s="28">
        <f t="shared" si="20"/>
        <v>0</v>
      </c>
      <c r="P44" s="31"/>
      <c r="Q44" s="32"/>
      <c r="R44" s="33" t="s">
        <v>28</v>
      </c>
      <c r="S44" s="34" t="e">
        <f t="shared" si="21"/>
        <v>#DIV/0!</v>
      </c>
      <c r="T44" s="35">
        <f t="shared" si="22"/>
        <v>0</v>
      </c>
      <c r="U44" s="35"/>
      <c r="V44" s="35">
        <f t="shared" si="23"/>
        <v>0</v>
      </c>
      <c r="W44" s="24"/>
      <c r="X44" s="8"/>
      <c r="Y44" s="36"/>
      <c r="Z44" s="30"/>
    </row>
    <row r="45" spans="1:26" ht="16.149999999999999" customHeight="1">
      <c r="A45" s="25" t="s">
        <v>34</v>
      </c>
      <c r="B45" s="29" t="s">
        <v>35</v>
      </c>
      <c r="C45" s="27">
        <v>3</v>
      </c>
      <c r="D45" s="28">
        <v>3</v>
      </c>
      <c r="E45" s="28">
        <v>3</v>
      </c>
      <c r="F45" s="28">
        <v>15</v>
      </c>
      <c r="G45" s="27">
        <v>10</v>
      </c>
      <c r="H45" s="28">
        <v>250</v>
      </c>
      <c r="I45" s="27">
        <v>113</v>
      </c>
      <c r="J45" s="6"/>
      <c r="K45" s="29"/>
      <c r="L45" s="28">
        <f t="shared" si="18"/>
        <v>3</v>
      </c>
      <c r="M45" s="30"/>
      <c r="N45" s="28">
        <f t="shared" si="19"/>
        <v>0</v>
      </c>
      <c r="O45" s="28">
        <f t="shared" si="20"/>
        <v>0</v>
      </c>
      <c r="P45" s="31"/>
      <c r="Q45" s="32"/>
      <c r="R45" s="33" t="s">
        <v>28</v>
      </c>
      <c r="S45" s="34" t="e">
        <f t="shared" si="21"/>
        <v>#DIV/0!</v>
      </c>
      <c r="T45" s="35">
        <f t="shared" si="22"/>
        <v>0</v>
      </c>
      <c r="U45" s="35"/>
      <c r="V45" s="35">
        <f t="shared" si="23"/>
        <v>0</v>
      </c>
      <c r="W45" s="24"/>
      <c r="X45" s="8"/>
      <c r="Y45" s="36"/>
      <c r="Z45" s="30"/>
    </row>
    <row r="46" spans="1:26" ht="16.149999999999999" customHeight="1">
      <c r="A46" s="25" t="s">
        <v>34</v>
      </c>
      <c r="B46" s="25" t="s">
        <v>46</v>
      </c>
      <c r="C46" s="27">
        <v>1</v>
      </c>
      <c r="D46" s="28">
        <v>1</v>
      </c>
      <c r="E46" s="28">
        <v>1</v>
      </c>
      <c r="F46" s="28">
        <v>22</v>
      </c>
      <c r="G46" s="27">
        <v>10</v>
      </c>
      <c r="H46" s="28">
        <v>250</v>
      </c>
      <c r="I46" s="27">
        <v>55</v>
      </c>
      <c r="J46" s="6"/>
      <c r="K46" s="25"/>
      <c r="L46" s="28">
        <f t="shared" si="18"/>
        <v>1</v>
      </c>
      <c r="M46" s="30"/>
      <c r="N46" s="28">
        <f t="shared" si="19"/>
        <v>0</v>
      </c>
      <c r="O46" s="28">
        <f t="shared" si="20"/>
        <v>0</v>
      </c>
      <c r="P46" s="31"/>
      <c r="Q46" s="32"/>
      <c r="R46" s="33" t="s">
        <v>28</v>
      </c>
      <c r="S46" s="34" t="e">
        <f t="shared" si="21"/>
        <v>#DIV/0!</v>
      </c>
      <c r="T46" s="35">
        <f t="shared" si="22"/>
        <v>0</v>
      </c>
      <c r="U46" s="35"/>
      <c r="V46" s="35">
        <f t="shared" si="23"/>
        <v>0</v>
      </c>
      <c r="W46" s="24"/>
      <c r="X46" s="8"/>
      <c r="Y46" s="36"/>
      <c r="Z46" s="30"/>
    </row>
    <row r="47" spans="1:26" ht="16.149999999999999" customHeight="1">
      <c r="A47" s="25" t="s">
        <v>36</v>
      </c>
      <c r="B47" s="29" t="s">
        <v>35</v>
      </c>
      <c r="C47" s="27">
        <v>4</v>
      </c>
      <c r="D47" s="28">
        <v>4</v>
      </c>
      <c r="E47" s="28">
        <v>4</v>
      </c>
      <c r="F47" s="28">
        <v>15</v>
      </c>
      <c r="G47" s="27">
        <v>10</v>
      </c>
      <c r="H47" s="28">
        <v>250</v>
      </c>
      <c r="I47" s="27">
        <v>150</v>
      </c>
      <c r="J47" s="6"/>
      <c r="K47" s="29"/>
      <c r="L47" s="28">
        <f t="shared" si="18"/>
        <v>4</v>
      </c>
      <c r="M47" s="30"/>
      <c r="N47" s="28">
        <f t="shared" si="19"/>
        <v>0</v>
      </c>
      <c r="O47" s="28">
        <f t="shared" si="20"/>
        <v>0</v>
      </c>
      <c r="P47" s="31"/>
      <c r="Q47" s="32"/>
      <c r="R47" s="33" t="s">
        <v>28</v>
      </c>
      <c r="S47" s="34" t="e">
        <f t="shared" si="21"/>
        <v>#DIV/0!</v>
      </c>
      <c r="T47" s="35">
        <f t="shared" si="22"/>
        <v>0</v>
      </c>
      <c r="U47" s="35"/>
      <c r="V47" s="35">
        <f t="shared" si="23"/>
        <v>0</v>
      </c>
      <c r="W47" s="24"/>
      <c r="X47" s="8"/>
      <c r="Y47" s="36"/>
      <c r="Z47" s="30"/>
    </row>
    <row r="48" spans="1:26" ht="16.149999999999999" customHeight="1">
      <c r="A48" s="25" t="s">
        <v>36</v>
      </c>
      <c r="B48" s="25" t="s">
        <v>46</v>
      </c>
      <c r="C48" s="27">
        <v>1</v>
      </c>
      <c r="D48" s="28">
        <v>1</v>
      </c>
      <c r="E48" s="28">
        <v>1</v>
      </c>
      <c r="F48" s="28">
        <v>22</v>
      </c>
      <c r="G48" s="27">
        <v>10</v>
      </c>
      <c r="H48" s="28">
        <v>250</v>
      </c>
      <c r="I48" s="27">
        <v>55</v>
      </c>
      <c r="J48" s="6"/>
      <c r="K48" s="25"/>
      <c r="L48" s="28">
        <f t="shared" si="18"/>
        <v>1</v>
      </c>
      <c r="M48" s="30"/>
      <c r="N48" s="28">
        <f t="shared" si="19"/>
        <v>0</v>
      </c>
      <c r="O48" s="28">
        <f t="shared" si="20"/>
        <v>0</v>
      </c>
      <c r="P48" s="31"/>
      <c r="Q48" s="32"/>
      <c r="R48" s="33" t="s">
        <v>28</v>
      </c>
      <c r="S48" s="34" t="e">
        <f t="shared" si="21"/>
        <v>#DIV/0!</v>
      </c>
      <c r="T48" s="35">
        <f t="shared" si="22"/>
        <v>0</v>
      </c>
      <c r="U48" s="35"/>
      <c r="V48" s="35">
        <f t="shared" si="23"/>
        <v>0</v>
      </c>
      <c r="W48" s="24"/>
      <c r="X48" s="8"/>
      <c r="Y48" s="36"/>
      <c r="Z48" s="30"/>
    </row>
    <row r="49" spans="1:26" ht="16.899999999999999" customHeight="1">
      <c r="A49" s="25" t="s">
        <v>36</v>
      </c>
      <c r="B49" s="25" t="s">
        <v>58</v>
      </c>
      <c r="C49" s="27">
        <v>1</v>
      </c>
      <c r="D49" s="28">
        <v>1</v>
      </c>
      <c r="E49" s="28">
        <v>1</v>
      </c>
      <c r="F49" s="28">
        <v>36</v>
      </c>
      <c r="G49" s="27">
        <v>10</v>
      </c>
      <c r="H49" s="28">
        <v>250</v>
      </c>
      <c r="I49" s="27">
        <v>90</v>
      </c>
      <c r="J49" s="6"/>
      <c r="K49" s="25"/>
      <c r="L49" s="28">
        <f t="shared" si="18"/>
        <v>1</v>
      </c>
      <c r="M49" s="30"/>
      <c r="N49" s="28">
        <f t="shared" si="19"/>
        <v>0</v>
      </c>
      <c r="O49" s="28">
        <f t="shared" si="20"/>
        <v>0</v>
      </c>
      <c r="P49" s="31"/>
      <c r="Q49" s="32"/>
      <c r="R49" s="33" t="s">
        <v>28</v>
      </c>
      <c r="S49" s="34" t="e">
        <f t="shared" si="21"/>
        <v>#DIV/0!</v>
      </c>
      <c r="T49" s="35">
        <f t="shared" si="22"/>
        <v>0</v>
      </c>
      <c r="U49" s="28"/>
      <c r="V49" s="28">
        <f t="shared" si="23"/>
        <v>0</v>
      </c>
      <c r="W49" s="24"/>
      <c r="X49" s="8"/>
      <c r="Y49" s="36"/>
      <c r="Z49" s="30"/>
    </row>
    <row r="50" spans="1:26" ht="16.149999999999999" customHeight="1">
      <c r="A50" s="25" t="s">
        <v>40</v>
      </c>
      <c r="B50" s="37" t="s">
        <v>59</v>
      </c>
      <c r="C50" s="27">
        <v>1</v>
      </c>
      <c r="D50" s="28">
        <v>1</v>
      </c>
      <c r="E50" s="28">
        <v>1</v>
      </c>
      <c r="F50" s="28">
        <v>22</v>
      </c>
      <c r="G50" s="27">
        <v>10</v>
      </c>
      <c r="H50" s="28">
        <v>250</v>
      </c>
      <c r="I50" s="27">
        <v>55</v>
      </c>
      <c r="J50" s="6"/>
      <c r="K50" s="40"/>
      <c r="L50" s="41">
        <f t="shared" si="18"/>
        <v>1</v>
      </c>
      <c r="M50" s="42"/>
      <c r="N50" s="41">
        <f t="shared" si="19"/>
        <v>0</v>
      </c>
      <c r="O50" s="41">
        <f t="shared" si="20"/>
        <v>0</v>
      </c>
      <c r="P50" s="43"/>
      <c r="Q50" s="44"/>
      <c r="R50" s="45" t="s">
        <v>28</v>
      </c>
      <c r="S50" s="46" t="e">
        <f t="shared" si="21"/>
        <v>#DIV/0!</v>
      </c>
      <c r="T50" s="47">
        <f t="shared" si="22"/>
        <v>0</v>
      </c>
      <c r="U50" s="47"/>
      <c r="V50" s="47">
        <f t="shared" si="23"/>
        <v>0</v>
      </c>
      <c r="W50" s="48"/>
      <c r="X50" s="8"/>
      <c r="Y50" s="36"/>
      <c r="Z50" s="30"/>
    </row>
    <row r="51" spans="1:26" ht="13.9" customHeight="1">
      <c r="A51" s="49" t="s">
        <v>54</v>
      </c>
      <c r="B51" s="50" t="s">
        <v>60</v>
      </c>
      <c r="C51" s="51">
        <v>1</v>
      </c>
      <c r="D51" s="41">
        <v>1</v>
      </c>
      <c r="E51" s="41">
        <v>1</v>
      </c>
      <c r="F51" s="52">
        <v>18</v>
      </c>
      <c r="G51" s="51">
        <v>10</v>
      </c>
      <c r="H51" s="52">
        <v>250</v>
      </c>
      <c r="I51" s="51">
        <v>45</v>
      </c>
      <c r="J51" s="6"/>
      <c r="K51" s="53"/>
      <c r="L51" s="54">
        <f t="shared" si="18"/>
        <v>1</v>
      </c>
      <c r="M51" s="55"/>
      <c r="N51" s="54">
        <f t="shared" si="19"/>
        <v>0</v>
      </c>
      <c r="O51" s="54">
        <f t="shared" si="20"/>
        <v>0</v>
      </c>
      <c r="P51" s="56"/>
      <c r="Q51" s="56"/>
      <c r="R51" s="57" t="s">
        <v>28</v>
      </c>
      <c r="S51" s="58" t="e">
        <f t="shared" si="21"/>
        <v>#DIV/0!</v>
      </c>
      <c r="T51" s="56">
        <f t="shared" si="22"/>
        <v>0</v>
      </c>
      <c r="U51" s="56"/>
      <c r="V51" s="56">
        <f t="shared" si="23"/>
        <v>0</v>
      </c>
      <c r="W51" s="24"/>
      <c r="X51" s="8"/>
      <c r="Y51" s="59"/>
      <c r="Z51" s="60"/>
    </row>
    <row r="52" spans="1:26" ht="16.149999999999999" customHeight="1">
      <c r="A52" s="25" t="s">
        <v>64</v>
      </c>
      <c r="B52" s="61"/>
      <c r="C52" s="66">
        <f>SUM(C24:C36)</f>
        <v>21</v>
      </c>
      <c r="D52" s="67">
        <f>SUM(D24:D36)</f>
        <v>21</v>
      </c>
      <c r="E52" s="61"/>
      <c r="F52" s="61"/>
      <c r="G52" s="62"/>
      <c r="H52" s="61"/>
      <c r="I52" s="68">
        <f>SUM(I24:I36)</f>
        <v>1272</v>
      </c>
      <c r="K52" s="25" t="s">
        <v>64</v>
      </c>
      <c r="L52" s="63"/>
      <c r="M52" s="63"/>
      <c r="N52" s="63"/>
      <c r="O52" s="63"/>
      <c r="P52" s="63"/>
      <c r="Q52" s="63"/>
      <c r="R52" s="64"/>
      <c r="S52" s="65"/>
      <c r="T52" s="63"/>
      <c r="U52" s="63"/>
      <c r="V52" s="63"/>
      <c r="W52" s="63"/>
      <c r="Y52" s="63"/>
      <c r="Z52" s="63"/>
    </row>
  </sheetData>
  <phoneticPr fontId="3"/>
  <pageMargins left="0.23622047244094491" right="0.23622047244094491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公園トイレ</vt:lpstr>
      <vt:lpstr>公園トイレ!Print_Titles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KPLTNI1961</dc:creator>
  <cp:lastModifiedBy> </cp:lastModifiedBy>
  <dcterms:created xsi:type="dcterms:W3CDTF">2025-07-01T02:11:16Z</dcterms:created>
  <dcterms:modified xsi:type="dcterms:W3CDTF">2025-07-01T04:01:25Z</dcterms:modified>
</cp:coreProperties>
</file>