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plnas1901\hb建築\〇ゼロカーボン関連事業\LED化\プロポーザル発注\発注用\"/>
    </mc:Choice>
  </mc:AlternateContent>
  <xr:revisionPtr revIDLastSave="0" documentId="13_ncr:1_{B9CABFD8-73A1-48CD-AB5D-9DFBFCEDF34D}" xr6:coauthVersionLast="36" xr6:coauthVersionMax="36" xr10:uidLastSave="{00000000-0000-0000-0000-000000000000}"/>
  <bookViews>
    <workbookView xWindow="0" yWindow="0" windowWidth="20490" windowHeight="7455" xr2:uid="{E0E6D917-FE72-4256-9F63-9CD80AEE8FCD}"/>
  </bookViews>
  <sheets>
    <sheet name="銀河公園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D12" i="1"/>
  <c r="C12" i="1"/>
  <c r="V7" i="1"/>
  <c r="T7" i="1"/>
  <c r="S7" i="1"/>
  <c r="L7" i="1"/>
  <c r="N7" i="1" s="1"/>
  <c r="O7" i="1" s="1"/>
  <c r="S6" i="1"/>
  <c r="L6" i="1"/>
  <c r="V6" i="1" s="1"/>
  <c r="V5" i="1"/>
  <c r="T5" i="1"/>
  <c r="S5" i="1"/>
  <c r="L5" i="1"/>
  <c r="N5" i="1" s="1"/>
  <c r="O5" i="1" s="1"/>
  <c r="S4" i="1"/>
  <c r="L4" i="1"/>
  <c r="L12" i="1" s="1"/>
  <c r="T4" i="1" l="1"/>
  <c r="V4" i="1"/>
  <c r="V8" i="1" s="1"/>
  <c r="V12" i="1" s="1"/>
  <c r="N4" i="1"/>
  <c r="N6" i="1"/>
  <c r="O6" i="1" s="1"/>
  <c r="T6" i="1"/>
  <c r="N12" i="1" l="1"/>
  <c r="O4" i="1"/>
  <c r="O12" i="1" s="1"/>
  <c r="T12" i="1"/>
</calcChain>
</file>

<file path=xl/sharedStrings.xml><?xml version="1.0" encoding="utf-8"?>
<sst xmlns="http://schemas.openxmlformats.org/spreadsheetml/2006/main" count="49" uniqueCount="37">
  <si>
    <r>
      <rPr>
        <b/>
        <sz val="8"/>
        <rFont val="ＭＳ Ｐゴシック"/>
        <family val="3"/>
      </rPr>
      <t>既存ランプ・器具</t>
    </r>
  </si>
  <si>
    <r>
      <rPr>
        <b/>
        <sz val="8"/>
        <rFont val="ＭＳ Ｐゴシック"/>
        <family val="3"/>
      </rPr>
      <t>LED照明</t>
    </r>
  </si>
  <si>
    <r>
      <rPr>
        <b/>
        <sz val="8"/>
        <rFont val="ＭＳ Ｐゴシック"/>
        <family val="3"/>
      </rPr>
      <t>契約削減KW</t>
    </r>
  </si>
  <si>
    <r>
      <rPr>
        <b/>
        <sz val="8"/>
        <rFont val="ＭＳ Ｐゴシック"/>
        <family val="3"/>
      </rPr>
      <t>場所</t>
    </r>
  </si>
  <si>
    <r>
      <rPr>
        <b/>
        <sz val="8"/>
        <rFont val="ＭＳ Ｐゴシック"/>
        <family val="3"/>
      </rPr>
      <t>既存器具</t>
    </r>
  </si>
  <si>
    <r>
      <rPr>
        <b/>
        <sz val="8"/>
        <rFont val="ＭＳ Ｐゴシック"/>
        <family val="3"/>
      </rPr>
      <t>灯具台数</t>
    </r>
  </si>
  <si>
    <r>
      <rPr>
        <b/>
        <sz val="6"/>
        <rFont val="ＭＳ Ｐゴシック"/>
        <family val="3"/>
      </rPr>
      <t>蛍光灯点灯本数</t>
    </r>
  </si>
  <si>
    <r>
      <rPr>
        <b/>
        <sz val="6"/>
        <rFont val="ＭＳ Ｐゴシック"/>
        <family val="3"/>
      </rPr>
      <t xml:space="preserve">LED化
</t>
    </r>
    <r>
      <rPr>
        <b/>
        <sz val="6"/>
        <rFont val="ＭＳ Ｐゴシック"/>
        <family val="3"/>
      </rPr>
      <t>対象数量</t>
    </r>
  </si>
  <si>
    <r>
      <rPr>
        <b/>
        <sz val="7"/>
        <rFont val="ＭＳ Ｐゴシック"/>
        <family val="3"/>
      </rPr>
      <t>消費電力(W)</t>
    </r>
  </si>
  <si>
    <r>
      <rPr>
        <b/>
        <sz val="7"/>
        <rFont val="ＭＳ Ｐゴシック"/>
        <family val="3"/>
      </rPr>
      <t>点灯時間/日</t>
    </r>
  </si>
  <si>
    <r>
      <rPr>
        <b/>
        <sz val="7"/>
        <rFont val="ＭＳ Ｐゴシック"/>
        <family val="3"/>
      </rPr>
      <t>点灯日数/年</t>
    </r>
  </si>
  <si>
    <r>
      <rPr>
        <b/>
        <sz val="7"/>
        <rFont val="ＭＳ Ｐゴシック"/>
        <family val="3"/>
      </rPr>
      <t>年間使用電力量(kWh)</t>
    </r>
  </si>
  <si>
    <r>
      <rPr>
        <b/>
        <sz val="8"/>
        <rFont val="ＭＳ Ｐゴシック"/>
        <family val="3"/>
      </rPr>
      <t>ＬＥＤ機種型番</t>
    </r>
  </si>
  <si>
    <r>
      <rPr>
        <b/>
        <sz val="8"/>
        <rFont val="ＭＳ Ｐゴシック"/>
        <family val="3"/>
      </rPr>
      <t>合計本数</t>
    </r>
  </si>
  <si>
    <r>
      <rPr>
        <b/>
        <sz val="7"/>
        <rFont val="ＭＳ Ｐゴシック"/>
        <family val="3"/>
      </rPr>
      <t xml:space="preserve">削減 電力量/年
</t>
    </r>
    <r>
      <rPr>
        <b/>
        <sz val="7"/>
        <rFont val="ＭＳ Ｐゴシック"/>
        <family val="3"/>
      </rPr>
      <t>(kWh)</t>
    </r>
  </si>
  <si>
    <r>
      <rPr>
        <b/>
        <sz val="7"/>
        <rFont val="ＭＳ Ｐゴシック"/>
        <family val="3"/>
      </rPr>
      <t xml:space="preserve">LED定価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</si>
  <si>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</si>
  <si>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>割引率</t>
    </r>
  </si>
  <si>
    <r>
      <rPr>
        <b/>
        <sz val="7"/>
        <rFont val="ＭＳ Ｐゴシック"/>
        <family val="3"/>
      </rPr>
      <t xml:space="preserve">LED見積
</t>
    </r>
    <r>
      <rPr>
        <b/>
        <sz val="7"/>
        <rFont val="ＭＳ Ｐゴシック"/>
        <family val="3"/>
      </rPr>
      <t>（合計）</t>
    </r>
  </si>
  <si>
    <r>
      <rPr>
        <b/>
        <sz val="7"/>
        <rFont val="ＭＳ Ｐゴシック"/>
        <family val="3"/>
      </rPr>
      <t xml:space="preserve">工事費
</t>
    </r>
    <r>
      <rPr>
        <b/>
        <sz val="7"/>
        <rFont val="ＭＳ Ｐゴシック"/>
        <family val="3"/>
      </rPr>
      <t>（単価）</t>
    </r>
  </si>
  <si>
    <r>
      <rPr>
        <b/>
        <sz val="7"/>
        <rFont val="ＭＳ Ｐゴシック"/>
        <family val="3"/>
      </rPr>
      <t xml:space="preserve">工事費概算見積
</t>
    </r>
    <r>
      <rPr>
        <b/>
        <sz val="7"/>
        <rFont val="ＭＳ Ｐゴシック"/>
        <family val="3"/>
      </rPr>
      <t>（合計）</t>
    </r>
  </si>
  <si>
    <r>
      <rPr>
        <b/>
        <sz val="8"/>
        <rFont val="ＭＳ Ｐゴシック"/>
        <family val="3"/>
      </rPr>
      <t>備考</t>
    </r>
  </si>
  <si>
    <t>削減  消費電力(W)</t>
    <phoneticPr fontId="10"/>
  </si>
  <si>
    <r>
      <rPr>
        <b/>
        <sz val="8"/>
        <rFont val="ＭＳ Ｐゴシック"/>
        <family val="3"/>
      </rPr>
      <t>削減 KW</t>
    </r>
  </si>
  <si>
    <r>
      <rPr>
        <b/>
        <sz val="8"/>
        <rFont val="ＭＳ Ｐゴシック"/>
        <family val="3"/>
      </rPr>
      <t>道路照明</t>
    </r>
  </si>
  <si>
    <r>
      <rPr>
        <b/>
        <sz val="7"/>
        <rFont val="ＭＳ Ｐゴシック"/>
        <family val="3"/>
      </rPr>
      <t>HIDランプ〈投光器〉 道路灯 NH180</t>
    </r>
  </si>
  <si>
    <r>
      <rPr>
        <b/>
        <sz val="7"/>
        <rFont val="ＭＳ Ｐゴシック"/>
        <family val="3"/>
      </rPr>
      <t>▲</t>
    </r>
  </si>
  <si>
    <r>
      <rPr>
        <b/>
        <sz val="8"/>
        <rFont val="ＭＳ Ｐゴシック"/>
        <family val="3"/>
      </rPr>
      <t>駐車場照明</t>
    </r>
  </si>
  <si>
    <r>
      <rPr>
        <b/>
        <sz val="6"/>
        <rFont val="ＭＳ Ｐゴシック"/>
        <family val="3"/>
      </rPr>
      <t>HIDランプ〈投光器〉 街路灯 HF300形 E39</t>
    </r>
  </si>
  <si>
    <r>
      <rPr>
        <b/>
        <sz val="8"/>
        <rFont val="ＭＳ Ｐゴシック"/>
        <family val="3"/>
      </rPr>
      <t>外構照明</t>
    </r>
  </si>
  <si>
    <r>
      <rPr>
        <b/>
        <sz val="6"/>
        <rFont val="ＭＳ Ｐゴシック"/>
        <family val="3"/>
      </rPr>
      <t>HIDランプ〈投光器〉 街路灯 HF200形 E39</t>
    </r>
  </si>
  <si>
    <r>
      <rPr>
        <b/>
        <sz val="8"/>
        <rFont val="ＭＳ Ｐゴシック"/>
        <family val="3"/>
      </rPr>
      <t>工事費計</t>
    </r>
  </si>
  <si>
    <r>
      <rPr>
        <b/>
        <sz val="8"/>
        <rFont val="ＭＳ Ｐゴシック"/>
        <family val="3"/>
      </rPr>
      <t>高所作業費</t>
    </r>
  </si>
  <si>
    <r>
      <rPr>
        <b/>
        <sz val="8"/>
        <rFont val="ＭＳ Ｐゴシック"/>
        <family val="3"/>
      </rPr>
      <t>産廃処理費</t>
    </r>
  </si>
  <si>
    <r>
      <rPr>
        <b/>
        <sz val="8"/>
        <rFont val="ＭＳ Ｐゴシック"/>
        <family val="3"/>
      </rPr>
      <t>間接経費</t>
    </r>
  </si>
  <si>
    <r>
      <rPr>
        <b/>
        <sz val="8"/>
        <rFont val="ＭＳ Ｐゴシック"/>
        <family val="3"/>
      </rPr>
      <t>小計</t>
    </r>
  </si>
  <si>
    <t>銀河公園街灯  LED化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</si>
</sst>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>
    <font>
      <sz val="11"/>
      <color theme="1"/>
      <name val="Yu Gothic"/>
      <family val="2"/>
      <charset val="128"/>
    </font>
    <font>
      <sz val="10"/>
      <color rgb="FF000000"/>
      <name val="Times New Roman"/>
      <family val="1"/>
    </font>
    <font>
      <b/>
      <sz val="8"/>
      <name val="ＭＳ Ｐゴシック"/>
      <family val="3"/>
      <charset val="128"/>
    </font>
    <font>
      <b/>
      <sz val="8"/>
      <name val="ＭＳ Ｐゴシック"/>
      <family val="3"/>
    </font>
    <font>
      <sz val="6"/>
      <name val="Yu Gothic"/>
      <family val="2"/>
      <charset val="128"/>
    </font>
    <font>
      <b/>
      <sz val="6"/>
      <name val="ＭＳ Ｐゴシック"/>
      <family val="3"/>
      <charset val="128"/>
    </font>
    <font>
      <b/>
      <sz val="6"/>
      <name val="ＭＳ Ｐゴシック"/>
      <family val="3"/>
    </font>
    <font>
      <b/>
      <sz val="7"/>
      <name val="ＭＳ Ｐゴシック"/>
      <family val="3"/>
      <charset val="128"/>
    </font>
    <font>
      <b/>
      <sz val="7"/>
      <name val="ＭＳ Ｐゴシック"/>
      <family val="3"/>
    </font>
    <font>
      <b/>
      <sz val="7.5"/>
      <name val="ＭＳ Ｐゴシック"/>
      <family val="3"/>
    </font>
    <font>
      <sz val="6"/>
      <name val="ＭＳ Ｐゴシック"/>
      <family val="3"/>
      <charset val="128"/>
    </font>
    <font>
      <b/>
      <sz val="8"/>
      <color rgb="FF000000"/>
      <name val="ＭＳ Ｐ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A9D08E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2" fillId="0" borderId="1" xfId="1" applyFont="1" applyFill="1" applyBorder="1" applyAlignment="1">
      <alignment horizontal="left" vertical="top"/>
    </xf>
    <xf numFmtId="0" fontId="1" fillId="0" borderId="0" xfId="1" applyFill="1" applyBorder="1" applyAlignment="1">
      <alignment horizontal="left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indent="2"/>
    </xf>
    <xf numFmtId="0" fontId="2" fillId="2" borderId="6" xfId="1" applyFont="1" applyFill="1" applyBorder="1" applyAlignment="1">
      <alignment horizontal="left" vertical="top" indent="2"/>
    </xf>
    <xf numFmtId="0" fontId="2" fillId="2" borderId="7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2" borderId="2" xfId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7" xfId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 indent="1"/>
    </xf>
    <xf numFmtId="0" fontId="2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center" vertical="top" wrapText="1"/>
    </xf>
    <xf numFmtId="1" fontId="11" fillId="0" borderId="7" xfId="1" applyNumberFormat="1" applyFont="1" applyFill="1" applyBorder="1" applyAlignment="1">
      <alignment horizontal="right" vertical="top" shrinkToFit="1"/>
    </xf>
    <xf numFmtId="1" fontId="11" fillId="0" borderId="2" xfId="1" applyNumberFormat="1" applyFont="1" applyFill="1" applyBorder="1" applyAlignment="1">
      <alignment horizontal="right" vertical="top" shrinkToFit="1"/>
    </xf>
    <xf numFmtId="0" fontId="1" fillId="0" borderId="2" xfId="1" applyFill="1" applyBorder="1" applyAlignment="1">
      <alignment horizontal="left" vertical="center" wrapText="1"/>
    </xf>
    <xf numFmtId="0" fontId="1" fillId="0" borderId="7" xfId="1" applyFill="1" applyBorder="1" applyAlignment="1">
      <alignment horizontal="left" vertical="center" wrapText="1"/>
    </xf>
    <xf numFmtId="176" fontId="11" fillId="0" borderId="7" xfId="1" applyNumberFormat="1" applyFont="1" applyFill="1" applyBorder="1" applyAlignment="1">
      <alignment horizontal="center" vertical="top" shrinkToFit="1"/>
    </xf>
    <xf numFmtId="3" fontId="11" fillId="0" borderId="2" xfId="1" applyNumberFormat="1" applyFont="1" applyFill="1" applyBorder="1" applyAlignment="1">
      <alignment horizontal="right" vertical="top" shrinkToFit="1"/>
    </xf>
    <xf numFmtId="3" fontId="11" fillId="0" borderId="7" xfId="1" applyNumberFormat="1" applyFont="1" applyFill="1" applyBorder="1" applyAlignment="1">
      <alignment horizontal="center" vertical="top" shrinkToFit="1"/>
    </xf>
    <xf numFmtId="9" fontId="11" fillId="0" borderId="4" xfId="1" applyNumberFormat="1" applyFont="1" applyFill="1" applyBorder="1" applyAlignment="1">
      <alignment horizontal="center" vertical="top" shrinkToFit="1"/>
    </xf>
    <xf numFmtId="0" fontId="1" fillId="0" borderId="7" xfId="1" applyFill="1" applyBorder="1" applyAlignment="1">
      <alignment horizontal="left" wrapText="1"/>
    </xf>
    <xf numFmtId="0" fontId="1" fillId="0" borderId="8" xfId="1" applyFill="1" applyBorder="1" applyAlignment="1">
      <alignment horizontal="left" vertical="top"/>
    </xf>
    <xf numFmtId="0" fontId="5" fillId="0" borderId="2" xfId="1" applyFont="1" applyFill="1" applyBorder="1" applyAlignment="1">
      <alignment horizontal="center" vertical="top" wrapText="1"/>
    </xf>
    <xf numFmtId="3" fontId="11" fillId="0" borderId="7" xfId="1" applyNumberFormat="1" applyFont="1" applyFill="1" applyBorder="1" applyAlignment="1">
      <alignment horizontal="right" vertical="top" shrinkToFit="1"/>
    </xf>
    <xf numFmtId="0" fontId="1" fillId="0" borderId="2" xfId="1" applyFill="1" applyBorder="1" applyAlignment="1">
      <alignment horizontal="left" wrapText="1"/>
    </xf>
    <xf numFmtId="0" fontId="1" fillId="0" borderId="4" xfId="1" applyFill="1" applyBorder="1" applyAlignment="1">
      <alignment horizontal="left" wrapText="1"/>
    </xf>
    <xf numFmtId="3" fontId="11" fillId="3" borderId="7" xfId="1" applyNumberFormat="1" applyFont="1" applyFill="1" applyBorder="1" applyAlignment="1">
      <alignment horizontal="right" vertical="top" shrinkToFit="1"/>
    </xf>
    <xf numFmtId="0" fontId="3" fillId="0" borderId="1" xfId="1" applyFont="1" applyFill="1" applyBorder="1" applyAlignment="1">
      <alignment horizontal="left" vertical="top"/>
    </xf>
  </cellXfs>
  <cellStyles count="2">
    <cellStyle name="標準" xfId="0" builtinId="0"/>
    <cellStyle name="標準 2" xfId="1" xr:uid="{4F25BC05-D754-4F29-BFB6-04E6887799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C0CF1-0502-4568-950F-7B5C66AF8ACF}">
  <dimension ref="A1:Z12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15.125" style="2" customWidth="1"/>
    <col min="2" max="2" width="24.375" style="2" bestFit="1" customWidth="1"/>
    <col min="3" max="5" width="6" style="2" bestFit="1" customWidth="1"/>
    <col min="6" max="8" width="6.5" style="2" bestFit="1" customWidth="1"/>
    <col min="9" max="9" width="7.75" style="2" bestFit="1" customWidth="1"/>
    <col min="10" max="10" width="3.25" style="2" customWidth="1"/>
    <col min="11" max="11" width="11.25" style="2" customWidth="1"/>
    <col min="12" max="14" width="9" style="2"/>
    <col min="15" max="15" width="10.25" style="2" bestFit="1" customWidth="1"/>
    <col min="16" max="17" width="9" style="2"/>
    <col min="18" max="18" width="5.25" style="2" bestFit="1" customWidth="1"/>
    <col min="19" max="21" width="9" style="2"/>
    <col min="22" max="22" width="10.25" style="2" bestFit="1" customWidth="1"/>
    <col min="23" max="23" width="9" style="2"/>
    <col min="24" max="24" width="2.5" style="2" customWidth="1"/>
    <col min="25" max="25" width="13.5" style="2" bestFit="1" customWidth="1"/>
    <col min="26" max="26" width="8.25" style="2" bestFit="1" customWidth="1"/>
    <col min="27" max="16384" width="9" style="2"/>
  </cols>
  <sheetData>
    <row r="1" spans="1:26" ht="12.75" customHeight="1">
      <c r="A1" s="35" t="s">
        <v>36</v>
      </c>
      <c r="B1" s="1"/>
      <c r="C1" s="1"/>
      <c r="D1" s="1"/>
      <c r="E1" s="1"/>
      <c r="F1" s="1"/>
      <c r="G1" s="1"/>
      <c r="H1" s="1"/>
      <c r="I1" s="1"/>
    </row>
    <row r="2" spans="1:26" ht="12.75" customHeight="1">
      <c r="A2" s="3" t="s">
        <v>0</v>
      </c>
      <c r="B2" s="4"/>
      <c r="C2" s="4"/>
      <c r="D2" s="4"/>
      <c r="E2" s="4"/>
      <c r="F2" s="4"/>
      <c r="G2" s="4"/>
      <c r="H2" s="4"/>
      <c r="I2" s="5"/>
      <c r="K2" s="3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Y2" s="6" t="s">
        <v>2</v>
      </c>
      <c r="Z2" s="7"/>
    </row>
    <row r="3" spans="1:26" ht="24.4" customHeight="1">
      <c r="A3" s="3" t="s">
        <v>3</v>
      </c>
      <c r="B3" s="3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2" t="s">
        <v>9</v>
      </c>
      <c r="H3" s="11" t="s">
        <v>10</v>
      </c>
      <c r="I3" s="12" t="s">
        <v>11</v>
      </c>
      <c r="K3" s="13" t="s">
        <v>12</v>
      </c>
      <c r="L3" s="13" t="s">
        <v>13</v>
      </c>
      <c r="M3" s="12" t="s">
        <v>8</v>
      </c>
      <c r="N3" s="11" t="s">
        <v>11</v>
      </c>
      <c r="O3" s="10" t="s">
        <v>14</v>
      </c>
      <c r="P3" s="10" t="s">
        <v>15</v>
      </c>
      <c r="Q3" s="14" t="s">
        <v>16</v>
      </c>
      <c r="R3" s="11" t="s">
        <v>17</v>
      </c>
      <c r="S3" s="15"/>
      <c r="T3" s="10" t="s">
        <v>18</v>
      </c>
      <c r="U3" s="10" t="s">
        <v>19</v>
      </c>
      <c r="V3" s="10" t="s">
        <v>20</v>
      </c>
      <c r="W3" s="8" t="s">
        <v>21</v>
      </c>
      <c r="Y3" s="16" t="s">
        <v>22</v>
      </c>
      <c r="Z3" s="17" t="s">
        <v>23</v>
      </c>
    </row>
    <row r="4" spans="1:26" ht="16.149999999999999" customHeight="1">
      <c r="A4" s="18" t="s">
        <v>24</v>
      </c>
      <c r="B4" s="19" t="s">
        <v>25</v>
      </c>
      <c r="C4" s="20">
        <v>2</v>
      </c>
      <c r="D4" s="21">
        <v>2</v>
      </c>
      <c r="E4" s="21">
        <v>2</v>
      </c>
      <c r="F4" s="22"/>
      <c r="G4" s="20">
        <v>10</v>
      </c>
      <c r="H4" s="21">
        <v>365</v>
      </c>
      <c r="I4" s="23"/>
      <c r="K4" s="18"/>
      <c r="L4" s="21">
        <f>E4</f>
        <v>2</v>
      </c>
      <c r="M4" s="24"/>
      <c r="N4" s="21">
        <f>L4*M4</f>
        <v>0</v>
      </c>
      <c r="O4" s="21">
        <f>IF((I4-N4)=I4,0,(I4-N4))</f>
        <v>0</v>
      </c>
      <c r="P4" s="25"/>
      <c r="Q4" s="26"/>
      <c r="R4" s="19" t="s">
        <v>26</v>
      </c>
      <c r="S4" s="27" t="e">
        <f>Q4/P4</f>
        <v>#DIV/0!</v>
      </c>
      <c r="T4" s="25">
        <f>L4*Q4</f>
        <v>0</v>
      </c>
      <c r="U4" s="25"/>
      <c r="V4" s="25">
        <f>L4*U4</f>
        <v>0</v>
      </c>
      <c r="W4" s="28"/>
      <c r="Y4" s="29"/>
      <c r="Z4" s="29"/>
    </row>
    <row r="5" spans="1:26" ht="16.149999999999999" customHeight="1">
      <c r="A5" s="18" t="s">
        <v>27</v>
      </c>
      <c r="B5" s="30" t="s">
        <v>28</v>
      </c>
      <c r="C5" s="20">
        <v>10</v>
      </c>
      <c r="D5" s="21">
        <v>10</v>
      </c>
      <c r="E5" s="21">
        <v>10</v>
      </c>
      <c r="F5" s="21">
        <v>330</v>
      </c>
      <c r="G5" s="20">
        <v>10</v>
      </c>
      <c r="H5" s="21">
        <v>365</v>
      </c>
      <c r="I5" s="31">
        <v>12045</v>
      </c>
      <c r="K5" s="18"/>
      <c r="L5" s="21">
        <f t="shared" ref="L5:L7" si="0">E5</f>
        <v>10</v>
      </c>
      <c r="M5" s="24"/>
      <c r="N5" s="21">
        <f t="shared" ref="N5:N7" si="1">L5*M5</f>
        <v>0</v>
      </c>
      <c r="O5" s="21">
        <f t="shared" ref="O5:O7" si="2">IF((I5-N5)=I5,0,(I5-N5))</f>
        <v>0</v>
      </c>
      <c r="P5" s="25"/>
      <c r="Q5" s="26"/>
      <c r="R5" s="19" t="s">
        <v>26</v>
      </c>
      <c r="S5" s="27" t="e">
        <f t="shared" ref="S5:S7" si="3">Q5/P5</f>
        <v>#DIV/0!</v>
      </c>
      <c r="T5" s="25">
        <f t="shared" ref="T5:T7" si="4">L5*Q5</f>
        <v>0</v>
      </c>
      <c r="U5" s="25"/>
      <c r="V5" s="25">
        <f t="shared" ref="V5:V7" si="5">L5*U5</f>
        <v>0</v>
      </c>
      <c r="W5" s="28"/>
      <c r="Y5" s="29"/>
      <c r="Z5" s="29"/>
    </row>
    <row r="6" spans="1:26" ht="16.149999999999999" customHeight="1">
      <c r="A6" s="18" t="s">
        <v>29</v>
      </c>
      <c r="B6" s="30" t="s">
        <v>30</v>
      </c>
      <c r="C6" s="20">
        <v>2</v>
      </c>
      <c r="D6" s="21">
        <v>2</v>
      </c>
      <c r="E6" s="21">
        <v>2</v>
      </c>
      <c r="F6" s="21">
        <v>228</v>
      </c>
      <c r="G6" s="20">
        <v>10</v>
      </c>
      <c r="H6" s="21">
        <v>365</v>
      </c>
      <c r="I6" s="31">
        <v>1664</v>
      </c>
      <c r="K6" s="18"/>
      <c r="L6" s="21">
        <f t="shared" si="0"/>
        <v>2</v>
      </c>
      <c r="M6" s="24"/>
      <c r="N6" s="21">
        <f t="shared" si="1"/>
        <v>0</v>
      </c>
      <c r="O6" s="21">
        <f t="shared" si="2"/>
        <v>0</v>
      </c>
      <c r="P6" s="25"/>
      <c r="Q6" s="26"/>
      <c r="R6" s="19" t="s">
        <v>26</v>
      </c>
      <c r="S6" s="27" t="e">
        <f t="shared" si="3"/>
        <v>#DIV/0!</v>
      </c>
      <c r="T6" s="25">
        <f t="shared" si="4"/>
        <v>0</v>
      </c>
      <c r="U6" s="21"/>
      <c r="V6" s="25">
        <f t="shared" si="5"/>
        <v>0</v>
      </c>
      <c r="W6" s="28"/>
      <c r="Y6" s="29"/>
      <c r="Z6" s="29"/>
    </row>
    <row r="7" spans="1:26" ht="16.149999999999999" customHeight="1">
      <c r="A7" s="18" t="s">
        <v>29</v>
      </c>
      <c r="B7" s="30" t="s">
        <v>30</v>
      </c>
      <c r="C7" s="20">
        <v>5</v>
      </c>
      <c r="D7" s="21">
        <v>5</v>
      </c>
      <c r="E7" s="21">
        <v>5</v>
      </c>
      <c r="F7" s="21">
        <v>228</v>
      </c>
      <c r="G7" s="20">
        <v>10</v>
      </c>
      <c r="H7" s="21">
        <v>365</v>
      </c>
      <c r="I7" s="31">
        <v>4161</v>
      </c>
      <c r="K7" s="18"/>
      <c r="L7" s="21">
        <f t="shared" si="0"/>
        <v>5</v>
      </c>
      <c r="M7" s="24"/>
      <c r="N7" s="21">
        <f t="shared" si="1"/>
        <v>0</v>
      </c>
      <c r="O7" s="21">
        <f t="shared" si="2"/>
        <v>0</v>
      </c>
      <c r="P7" s="25"/>
      <c r="Q7" s="26"/>
      <c r="R7" s="19" t="s">
        <v>26</v>
      </c>
      <c r="S7" s="27" t="e">
        <f t="shared" si="3"/>
        <v>#DIV/0!</v>
      </c>
      <c r="T7" s="25">
        <f t="shared" si="4"/>
        <v>0</v>
      </c>
      <c r="U7" s="25"/>
      <c r="V7" s="25">
        <f t="shared" si="5"/>
        <v>0</v>
      </c>
      <c r="W7" s="28"/>
      <c r="Y7" s="29"/>
      <c r="Z7" s="29"/>
    </row>
    <row r="8" spans="1:26" ht="16.149999999999999" customHeight="1">
      <c r="A8" s="18" t="s">
        <v>31</v>
      </c>
      <c r="B8" s="22"/>
      <c r="C8" s="23"/>
      <c r="D8" s="22"/>
      <c r="E8" s="22"/>
      <c r="F8" s="22"/>
      <c r="G8" s="23"/>
      <c r="H8" s="22"/>
      <c r="I8" s="23"/>
      <c r="K8" s="18" t="s">
        <v>31</v>
      </c>
      <c r="L8" s="32"/>
      <c r="M8" s="28"/>
      <c r="N8" s="32"/>
      <c r="O8" s="32"/>
      <c r="P8" s="32"/>
      <c r="Q8" s="28"/>
      <c r="R8" s="32"/>
      <c r="S8" s="33"/>
      <c r="T8" s="32"/>
      <c r="U8" s="32"/>
      <c r="V8" s="25">
        <f>SUM(V4:V7)</f>
        <v>0</v>
      </c>
      <c r="W8" s="28"/>
      <c r="Y8" s="29"/>
      <c r="Z8" s="29"/>
    </row>
    <row r="9" spans="1:26" ht="16.149999999999999" customHeight="1">
      <c r="A9" s="18" t="s">
        <v>32</v>
      </c>
      <c r="B9" s="22"/>
      <c r="C9" s="23"/>
      <c r="D9" s="22"/>
      <c r="E9" s="22"/>
      <c r="F9" s="22"/>
      <c r="G9" s="23"/>
      <c r="H9" s="22"/>
      <c r="I9" s="23"/>
      <c r="K9" s="18" t="s">
        <v>32</v>
      </c>
      <c r="L9" s="32"/>
      <c r="M9" s="28"/>
      <c r="N9" s="32"/>
      <c r="O9" s="32"/>
      <c r="P9" s="32"/>
      <c r="Q9" s="28"/>
      <c r="R9" s="32"/>
      <c r="S9" s="33"/>
      <c r="T9" s="32"/>
      <c r="U9" s="32"/>
      <c r="V9" s="25"/>
      <c r="W9" s="28"/>
      <c r="Y9" s="29"/>
      <c r="Z9" s="29"/>
    </row>
    <row r="10" spans="1:26" ht="16.149999999999999" customHeight="1">
      <c r="A10" s="18" t="s">
        <v>33</v>
      </c>
      <c r="B10" s="22"/>
      <c r="C10" s="23"/>
      <c r="D10" s="22"/>
      <c r="E10" s="22"/>
      <c r="F10" s="22"/>
      <c r="G10" s="23"/>
      <c r="H10" s="22"/>
      <c r="I10" s="23"/>
      <c r="K10" s="18" t="s">
        <v>33</v>
      </c>
      <c r="L10" s="32"/>
      <c r="M10" s="28"/>
      <c r="N10" s="32"/>
      <c r="O10" s="32"/>
      <c r="P10" s="32"/>
      <c r="Q10" s="28"/>
      <c r="R10" s="32"/>
      <c r="S10" s="33"/>
      <c r="T10" s="32"/>
      <c r="U10" s="32"/>
      <c r="V10" s="25"/>
      <c r="W10" s="28"/>
      <c r="Y10" s="29"/>
      <c r="Z10" s="29"/>
    </row>
    <row r="11" spans="1:26" ht="16.149999999999999" customHeight="1">
      <c r="A11" s="18" t="s">
        <v>34</v>
      </c>
      <c r="B11" s="22"/>
      <c r="C11" s="23"/>
      <c r="D11" s="22"/>
      <c r="E11" s="22"/>
      <c r="F11" s="22"/>
      <c r="G11" s="23"/>
      <c r="H11" s="22"/>
      <c r="I11" s="23"/>
      <c r="K11" s="18" t="s">
        <v>34</v>
      </c>
      <c r="L11" s="32"/>
      <c r="M11" s="28"/>
      <c r="N11" s="32"/>
      <c r="O11" s="32"/>
      <c r="P11" s="32"/>
      <c r="Q11" s="28"/>
      <c r="R11" s="32"/>
      <c r="S11" s="33"/>
      <c r="T11" s="32"/>
      <c r="U11" s="32"/>
      <c r="V11" s="25"/>
      <c r="W11" s="28"/>
      <c r="Y11" s="29"/>
      <c r="Z11" s="29"/>
    </row>
    <row r="12" spans="1:26" ht="16.149999999999999" customHeight="1">
      <c r="A12" s="18" t="s">
        <v>35</v>
      </c>
      <c r="B12" s="22"/>
      <c r="C12" s="20">
        <f>SUM(C4:C11)</f>
        <v>19</v>
      </c>
      <c r="D12" s="21">
        <f t="shared" ref="D12" si="6">SUM(D4:D11)</f>
        <v>19</v>
      </c>
      <c r="E12" s="22"/>
      <c r="F12" s="22"/>
      <c r="G12" s="23"/>
      <c r="H12" s="22"/>
      <c r="I12" s="34">
        <f t="shared" ref="I12" si="7">SUM(I4:I11)</f>
        <v>17870</v>
      </c>
      <c r="K12" s="18" t="s">
        <v>35</v>
      </c>
      <c r="L12" s="21">
        <f>SUM(L4:L7)</f>
        <v>19</v>
      </c>
      <c r="M12" s="28"/>
      <c r="N12" s="25">
        <f>SUM(N4:N7)</f>
        <v>0</v>
      </c>
      <c r="O12" s="25">
        <f>SUM(O4:O7)</f>
        <v>0</v>
      </c>
      <c r="P12" s="32"/>
      <c r="Q12" s="28"/>
      <c r="R12" s="32"/>
      <c r="S12" s="33"/>
      <c r="T12" s="25">
        <f>SUM(T4:T7)</f>
        <v>0</v>
      </c>
      <c r="U12" s="32"/>
      <c r="V12" s="25">
        <f>SUM(V8:V11)</f>
        <v>0</v>
      </c>
      <c r="W12" s="28"/>
      <c r="Y12" s="29"/>
      <c r="Z12" s="29"/>
    </row>
  </sheetData>
  <phoneticPr fontId="4"/>
  <pageMargins left="0.25" right="0.25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銀河公園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KPLTNI1961</dc:creator>
  <cp:lastModifiedBy> </cp:lastModifiedBy>
  <dcterms:created xsi:type="dcterms:W3CDTF">2025-07-01T02:08:58Z</dcterms:created>
  <dcterms:modified xsi:type="dcterms:W3CDTF">2025-07-01T02:10:40Z</dcterms:modified>
</cp:coreProperties>
</file>