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8_{8E9BA0E6-000F-43C4-A956-276622D301DD}" xr6:coauthVersionLast="36" xr6:coauthVersionMax="36" xr10:uidLastSave="{00000000-0000-0000-0000-000000000000}"/>
  <bookViews>
    <workbookView xWindow="0" yWindow="0" windowWidth="20490" windowHeight="7455" xr2:uid="{878DD5BF-6F36-47CA-962F-5479846B43CC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9" i="1" l="1"/>
  <c r="T19" i="1"/>
  <c r="O19" i="1"/>
  <c r="N19" i="1"/>
  <c r="E19" i="1"/>
  <c r="D19" i="1"/>
  <c r="C19" i="1"/>
  <c r="S15" i="1"/>
  <c r="L15" i="1"/>
  <c r="T15" i="1" s="1"/>
  <c r="I15" i="1"/>
  <c r="A15" i="1"/>
  <c r="S14" i="1"/>
  <c r="L14" i="1"/>
  <c r="V14" i="1" s="1"/>
  <c r="I14" i="1"/>
  <c r="A14" i="1"/>
  <c r="S13" i="1"/>
  <c r="L13" i="1"/>
  <c r="V13" i="1" s="1"/>
  <c r="I13" i="1"/>
  <c r="A13" i="1"/>
  <c r="V12" i="1"/>
  <c r="S12" i="1"/>
  <c r="L12" i="1"/>
  <c r="T12" i="1" s="1"/>
  <c r="I12" i="1"/>
  <c r="A12" i="1"/>
  <c r="S11" i="1"/>
  <c r="L11" i="1"/>
  <c r="T11" i="1" s="1"/>
  <c r="I11" i="1"/>
  <c r="A11" i="1"/>
  <c r="S10" i="1"/>
  <c r="L10" i="1"/>
  <c r="N10" i="1" s="1"/>
  <c r="I10" i="1"/>
  <c r="O10" i="1" s="1"/>
  <c r="A10" i="1"/>
  <c r="S9" i="1"/>
  <c r="L9" i="1"/>
  <c r="T9" i="1" s="1"/>
  <c r="I9" i="1"/>
  <c r="A9" i="1"/>
  <c r="V8" i="1"/>
  <c r="T8" i="1"/>
  <c r="S8" i="1"/>
  <c r="N8" i="1"/>
  <c r="O8" i="1" s="1"/>
  <c r="L8" i="1"/>
  <c r="I8" i="1"/>
  <c r="A8" i="1"/>
  <c r="S7" i="1"/>
  <c r="L7" i="1"/>
  <c r="V7" i="1" s="1"/>
  <c r="I7" i="1"/>
  <c r="A7" i="1"/>
  <c r="S6" i="1"/>
  <c r="L6" i="1"/>
  <c r="T6" i="1" s="1"/>
  <c r="I6" i="1"/>
  <c r="A6" i="1"/>
  <c r="S5" i="1"/>
  <c r="L5" i="1"/>
  <c r="V5" i="1" s="1"/>
  <c r="I5" i="1"/>
  <c r="A5" i="1"/>
  <c r="S4" i="1"/>
  <c r="L4" i="1"/>
  <c r="N4" i="1" s="1"/>
  <c r="I4" i="1"/>
  <c r="A4" i="1"/>
  <c r="N11" i="1" l="1"/>
  <c r="O11" i="1" s="1"/>
  <c r="V15" i="1"/>
  <c r="N14" i="1"/>
  <c r="O14" i="1" s="1"/>
  <c r="V6" i="1"/>
  <c r="V11" i="1"/>
  <c r="N5" i="1"/>
  <c r="O5" i="1" s="1"/>
  <c r="V9" i="1"/>
  <c r="T14" i="1"/>
  <c r="T5" i="1"/>
  <c r="O4" i="1"/>
  <c r="N13" i="1"/>
  <c r="O13" i="1" s="1"/>
  <c r="I19" i="1"/>
  <c r="L19" i="1"/>
  <c r="T4" i="1"/>
  <c r="T10" i="1"/>
  <c r="N7" i="1"/>
  <c r="O7" i="1" s="1"/>
  <c r="T7" i="1"/>
  <c r="T13" i="1"/>
  <c r="V4" i="1"/>
  <c r="N6" i="1"/>
  <c r="O6" i="1" s="1"/>
  <c r="N9" i="1"/>
  <c r="O9" i="1" s="1"/>
  <c r="V10" i="1"/>
  <c r="N12" i="1"/>
  <c r="O12" i="1" s="1"/>
  <c r="N15" i="1"/>
  <c r="O15" i="1" s="1"/>
  <c r="V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Y4" authorId="0" shapeId="0" xr:uid="{032E2273-7CFF-4CA7-BED9-7D76032A0B6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 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<sst xmlns="http://schemas.openxmlformats.org/spreadsheetml/2006/main" count="59" uniqueCount="38">
  <si>
    <t>レクリエーション公園管理棟</t>
    <rPh sb="8" eb="10">
      <t>コウエン</t>
    </rPh>
    <rPh sb="10" eb="12">
      <t>カンリ</t>
    </rPh>
    <rPh sb="12" eb="13">
      <t>トウ</t>
    </rPh>
    <phoneticPr fontId="2"/>
  </si>
  <si>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</si>
  <si>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</si>
  <si>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</si>
  <si>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</si>
  <si>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</si>
  <si>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</si>
  <si>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</si>
  <si>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</si>
  <si>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</si>
  <si>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</si>
  <si>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</si>
  <si>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</si>
  <si>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</si>
  <si>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</si>
  <si>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</si>
  <si>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</si>
  <si>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</si>
  <si>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</si>
  <si>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</si>
  <si>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</si>
  <si>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</si>
  <si>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</si>
  <si>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r>
      <rPr>
        <b/>
        <sz val="7.5"/>
        <rFont val="ＭＳ Ｐゴシック"/>
        <family val="3"/>
      </rPr>
      <t>削減  消費電力(W)</t>
    </r>
  </si>
  <si>
    <r>
      <rPr>
        <b/>
        <sz val="8"/>
        <rFont val="ＭＳ Ｐゴシック"/>
        <family val="3"/>
      </rPr>
      <t>削減 KW</t>
    </r>
  </si>
  <si>
    <t>FSS4-40140W×1灯</t>
  </si>
  <si>
    <t>▲</t>
  </si>
  <si>
    <t>FL1515W×1灯</t>
  </si>
  <si>
    <t>FDL2727W×1灯</t>
  </si>
  <si>
    <t>FLD1818W×1灯</t>
  </si>
  <si>
    <t>IL6060W×1灯</t>
  </si>
  <si>
    <t>FSS4-40240W×2灯</t>
  </si>
  <si>
    <t>FBC2PR-20120W×1灯</t>
  </si>
  <si>
    <t>工事費計</t>
  </si>
  <si>
    <t>産廃処理費</t>
  </si>
  <si>
    <t>間接経費</t>
  </si>
  <si>
    <r>
      <rPr>
        <b/>
        <sz val="8"/>
        <rFont val="ＭＳ Ｐゴシック"/>
        <family val="3"/>
      </rPr>
      <t>小計</t>
    </r>
  </si>
  <si>
    <t>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</si>
</sst>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0;&quot;△ &quot;#,##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  <charset val="128"/>
    </font>
    <font>
      <b/>
      <sz val="7.5"/>
      <name val="ＭＳ Ｐゴシック"/>
      <family val="3"/>
    </font>
    <font>
      <b/>
      <sz val="8"/>
      <color rgb="FF000000"/>
      <name val="ＭＳ Ｐゴシック"/>
      <family val="2"/>
    </font>
    <font>
      <sz val="10"/>
      <color rgb="FF000000"/>
      <name val="Times New Roman"/>
      <family val="1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/>
  </cellStyleXfs>
  <cellXfs count="4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38" fontId="3" fillId="2" borderId="3" xfId="1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38" fontId="7" fillId="2" borderId="5" xfId="1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Continuous" vertical="top" wrapText="1"/>
    </xf>
    <xf numFmtId="0" fontId="7" fillId="2" borderId="3" xfId="0" applyFont="1" applyFill="1" applyBorder="1" applyAlignment="1">
      <alignment horizontal="centerContinuous" vertical="top" wrapText="1"/>
    </xf>
    <xf numFmtId="0" fontId="9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" fontId="11" fillId="0" borderId="5" xfId="0" applyNumberFormat="1" applyFont="1" applyFill="1" applyBorder="1" applyAlignment="1">
      <alignment horizontal="right" vertical="top" shrinkToFit="1"/>
    </xf>
    <xf numFmtId="1" fontId="11" fillId="0" borderId="1" xfId="0" applyNumberFormat="1" applyFont="1" applyFill="1" applyBorder="1" applyAlignment="1">
      <alignment horizontal="right" vertical="top" shrinkToFit="1"/>
    </xf>
    <xf numFmtId="38" fontId="11" fillId="0" borderId="5" xfId="1" applyFont="1" applyFill="1" applyBorder="1" applyAlignment="1">
      <alignment horizontal="right" vertical="top" shrinkToFit="1"/>
    </xf>
    <xf numFmtId="0" fontId="0" fillId="0" borderId="0" xfId="0" applyFill="1" applyBorder="1" applyAlignment="1">
      <alignment horizontal="left" wrapText="1"/>
    </xf>
    <xf numFmtId="176" fontId="11" fillId="0" borderId="5" xfId="0" applyNumberFormat="1" applyFont="1" applyFill="1" applyBorder="1" applyAlignment="1">
      <alignment horizontal="center" vertical="top" shrinkToFit="1"/>
    </xf>
    <xf numFmtId="3" fontId="11" fillId="0" borderId="1" xfId="0" applyNumberFormat="1" applyFont="1" applyFill="1" applyBorder="1" applyAlignment="1">
      <alignment horizontal="right" vertical="top" shrinkToFit="1"/>
    </xf>
    <xf numFmtId="3" fontId="11" fillId="0" borderId="5" xfId="0" applyNumberFormat="1" applyFont="1" applyFill="1" applyBorder="1" applyAlignment="1">
      <alignment horizontal="center" vertical="top" shrinkToFit="1"/>
    </xf>
    <xf numFmtId="0" fontId="7" fillId="0" borderId="1" xfId="0" applyFont="1" applyFill="1" applyBorder="1" applyAlignment="1">
      <alignment horizontal="center" vertical="top" wrapText="1"/>
    </xf>
    <xf numFmtId="9" fontId="11" fillId="0" borderId="3" xfId="0" applyNumberFormat="1" applyFont="1" applyFill="1" applyBorder="1" applyAlignment="1">
      <alignment horizontal="center" vertical="top" shrinkToFit="1"/>
    </xf>
    <xf numFmtId="0" fontId="0" fillId="0" borderId="5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/>
    </xf>
    <xf numFmtId="177" fontId="0" fillId="0" borderId="6" xfId="0" applyNumberFormat="1" applyFill="1" applyBorder="1" applyAlignment="1">
      <alignment vertical="top" shrinkToFit="1"/>
    </xf>
    <xf numFmtId="0" fontId="0" fillId="0" borderId="1" xfId="0" applyFill="1" applyBorder="1" applyAlignment="1">
      <alignment horizontal="left" wrapText="1"/>
    </xf>
    <xf numFmtId="38" fontId="0" fillId="0" borderId="5" xfId="1" applyFont="1" applyFill="1" applyBorder="1" applyAlignment="1">
      <alignment horizontal="left" wrapText="1"/>
    </xf>
    <xf numFmtId="0" fontId="0" fillId="0" borderId="6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3" fontId="0" fillId="0" borderId="6" xfId="0" applyNumberFormat="1" applyFill="1" applyBorder="1" applyAlignment="1">
      <alignment vertical="top"/>
    </xf>
    <xf numFmtId="0" fontId="0" fillId="0" borderId="9" xfId="0" applyFill="1" applyBorder="1" applyAlignment="1">
      <alignment horizontal="left" vertical="top"/>
    </xf>
    <xf numFmtId="38" fontId="11" fillId="3" borderId="5" xfId="1" applyFont="1" applyFill="1" applyBorder="1" applyAlignment="1">
      <alignment horizontal="right" vertical="top" shrinkToFit="1"/>
    </xf>
    <xf numFmtId="1" fontId="0" fillId="0" borderId="6" xfId="0" applyNumberFormat="1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9" xfId="0" applyFill="1" applyBorder="1" applyAlignment="1">
      <alignment vertical="top"/>
    </xf>
    <xf numFmtId="0" fontId="0" fillId="0" borderId="8" xfId="0" applyFill="1" applyBorder="1" applyAlignment="1">
      <alignment vertical="top"/>
    </xf>
  </cellXfs>
  <cellStyles count="3">
    <cellStyle name="桁区切り" xfId="1" builtinId="6"/>
    <cellStyle name="標準" xfId="0" builtinId="0"/>
    <cellStyle name="標準 2" xfId="2" xr:uid="{95E8A066-863A-4ADC-9168-1E62EDE420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n5a092\Desktop\&#12304;&#35347;&#23376;&#24220;&#30010;&#12305;LED&#38306;&#36899;&#24517;&#35201;&#22259;&#38754;\&#36861;&#21152;\&#12524;&#12463;&#20844;&#22290;&#31649;&#29702;&#26847;&#65288;&#36861;&#2115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4">
          <cell r="A4" t="str">
            <v>女子便所</v>
          </cell>
        </row>
        <row r="5">
          <cell r="A5" t="str">
            <v>洗面所</v>
          </cell>
        </row>
        <row r="6">
          <cell r="A6" t="str">
            <v>洗面所</v>
          </cell>
        </row>
        <row r="7">
          <cell r="A7" t="str">
            <v>ホール</v>
          </cell>
        </row>
        <row r="8">
          <cell r="A8" t="str">
            <v>ポーチ</v>
          </cell>
        </row>
        <row r="9">
          <cell r="A9" t="str">
            <v>男子更衣室</v>
          </cell>
        </row>
        <row r="10">
          <cell r="A10" t="str">
            <v>女子更衣室</v>
          </cell>
        </row>
        <row r="11">
          <cell r="A11" t="str">
            <v>会議室</v>
          </cell>
        </row>
        <row r="12">
          <cell r="A12" t="str">
            <v>倉庫</v>
          </cell>
        </row>
        <row r="13">
          <cell r="A13" t="str">
            <v>倉庫</v>
          </cell>
        </row>
        <row r="14">
          <cell r="A14" t="str">
            <v>事務室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009C9-ED89-40EB-9E11-250B96E907E6}">
  <dimension ref="A1:Z19"/>
  <sheetViews>
    <sheetView tabSelected="1" workbookViewId="0">
      <selection activeCell="B22" sqref="B22"/>
    </sheetView>
  </sheetViews>
  <sheetFormatPr defaultRowHeight="18.75"/>
  <cols>
    <col min="1" max="1" width="20.75" customWidth="1"/>
    <col min="2" max="2" width="19.375" customWidth="1"/>
    <col min="3" max="3" width="7.5" bestFit="1" customWidth="1"/>
    <col min="4" max="4" width="8.25" bestFit="1" customWidth="1"/>
    <col min="5" max="5" width="9" bestFit="1" customWidth="1"/>
    <col min="6" max="8" width="8.5" bestFit="1" customWidth="1"/>
    <col min="11" max="11" width="11" bestFit="1" customWidth="1"/>
    <col min="12" max="12" width="7.5" bestFit="1" customWidth="1"/>
    <col min="13" max="13" width="8.5" bestFit="1" customWidth="1"/>
    <col min="16" max="17" width="6.375" bestFit="1" customWidth="1"/>
    <col min="18" max="18" width="2.75" bestFit="1" customWidth="1"/>
    <col min="19" max="19" width="7" bestFit="1" customWidth="1"/>
    <col min="20" max="20" width="6.375" bestFit="1" customWidth="1"/>
    <col min="21" max="21" width="5.5" bestFit="1" customWidth="1"/>
    <col min="23" max="23" width="4.5" bestFit="1" customWidth="1"/>
    <col min="25" max="25" width="8" bestFit="1" customWidth="1"/>
    <col min="26" max="26" width="7.125" bestFit="1" customWidth="1"/>
  </cols>
  <sheetData>
    <row r="1" spans="1:26">
      <c r="A1" t="s">
        <v>0</v>
      </c>
    </row>
    <row r="2" spans="1:26" ht="21">
      <c r="A2" s="1" t="s">
        <v>1</v>
      </c>
      <c r="B2" s="2"/>
      <c r="C2" s="2"/>
      <c r="D2" s="2"/>
      <c r="E2" s="2"/>
      <c r="F2" s="2"/>
      <c r="G2" s="2"/>
      <c r="H2" s="2"/>
      <c r="I2" s="3"/>
      <c r="J2" s="4"/>
      <c r="K2" s="1" t="s">
        <v>2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5"/>
      <c r="Y2" s="6" t="s">
        <v>3</v>
      </c>
      <c r="Z2" s="7"/>
    </row>
    <row r="3" spans="1:26" ht="29.25">
      <c r="A3" s="1" t="s">
        <v>4</v>
      </c>
      <c r="B3" s="1" t="s">
        <v>5</v>
      </c>
      <c r="C3" s="8" t="s">
        <v>6</v>
      </c>
      <c r="D3" s="9" t="s">
        <v>7</v>
      </c>
      <c r="E3" s="10" t="s">
        <v>8</v>
      </c>
      <c r="F3" s="11" t="s">
        <v>9</v>
      </c>
      <c r="G3" s="12" t="s">
        <v>10</v>
      </c>
      <c r="H3" s="11" t="s">
        <v>11</v>
      </c>
      <c r="I3" s="13" t="s">
        <v>12</v>
      </c>
      <c r="J3" s="4"/>
      <c r="K3" s="6" t="s">
        <v>13</v>
      </c>
      <c r="L3" s="6" t="s">
        <v>14</v>
      </c>
      <c r="M3" s="12" t="s">
        <v>9</v>
      </c>
      <c r="N3" s="11" t="s">
        <v>12</v>
      </c>
      <c r="O3" s="10" t="s">
        <v>15</v>
      </c>
      <c r="P3" s="14" t="s">
        <v>16</v>
      </c>
      <c r="Q3" s="10" t="s">
        <v>17</v>
      </c>
      <c r="R3" s="15" t="s">
        <v>18</v>
      </c>
      <c r="S3" s="16"/>
      <c r="T3" s="10" t="s">
        <v>19</v>
      </c>
      <c r="U3" s="10" t="s">
        <v>20</v>
      </c>
      <c r="V3" s="10" t="s">
        <v>21</v>
      </c>
      <c r="W3" s="6" t="s">
        <v>22</v>
      </c>
      <c r="X3" s="5"/>
      <c r="Y3" s="17" t="s">
        <v>23</v>
      </c>
      <c r="Z3" s="8" t="s">
        <v>24</v>
      </c>
    </row>
    <row r="4" spans="1:26">
      <c r="A4" s="18" t="str">
        <f>"庁舎１階　"&amp;[1]Sheet1!A4</f>
        <v>庁舎１階　女子便所</v>
      </c>
      <c r="B4" s="18" t="s">
        <v>25</v>
      </c>
      <c r="C4" s="19">
        <v>1</v>
      </c>
      <c r="D4" s="20">
        <v>1</v>
      </c>
      <c r="E4" s="20">
        <v>1</v>
      </c>
      <c r="F4" s="20">
        <v>44</v>
      </c>
      <c r="G4" s="19">
        <v>6</v>
      </c>
      <c r="H4" s="20">
        <v>200</v>
      </c>
      <c r="I4" s="21">
        <f>(F4*G4*H4)/1000</f>
        <v>52.8</v>
      </c>
      <c r="J4" s="22"/>
      <c r="K4" s="18"/>
      <c r="L4" s="20">
        <f>E4</f>
        <v>1</v>
      </c>
      <c r="M4" s="23"/>
      <c r="N4" s="20">
        <f>L4*M4/1000</f>
        <v>0</v>
      </c>
      <c r="O4" s="20">
        <f>IF((I4-N4)=I4,0,(I4-N4))</f>
        <v>0</v>
      </c>
      <c r="P4" s="24"/>
      <c r="Q4" s="25"/>
      <c r="R4" s="26" t="s">
        <v>26</v>
      </c>
      <c r="S4" s="27" t="e">
        <f>Q4/P4</f>
        <v>#DIV/0!</v>
      </c>
      <c r="T4" s="24">
        <f>L4*Q4</f>
        <v>0</v>
      </c>
      <c r="U4" s="24"/>
      <c r="V4" s="24">
        <f>L4*U4</f>
        <v>0</v>
      </c>
      <c r="W4" s="28"/>
      <c r="X4" s="29"/>
      <c r="Y4" s="30"/>
      <c r="Z4" s="30"/>
    </row>
    <row r="5" spans="1:26">
      <c r="A5" s="18" t="str">
        <f>"庁舎１階　"&amp;[1]Sheet1!A5</f>
        <v>庁舎１階　洗面所</v>
      </c>
      <c r="B5" s="18" t="s">
        <v>25</v>
      </c>
      <c r="C5" s="19">
        <v>1</v>
      </c>
      <c r="D5" s="20">
        <v>1</v>
      </c>
      <c r="E5" s="20">
        <v>1</v>
      </c>
      <c r="F5" s="20">
        <v>44</v>
      </c>
      <c r="G5" s="19">
        <v>6</v>
      </c>
      <c r="H5" s="20">
        <v>200</v>
      </c>
      <c r="I5" s="21">
        <f t="shared" ref="I5:I15" si="0">(F5*G5*H5)/1000</f>
        <v>52.8</v>
      </c>
      <c r="J5" s="22"/>
      <c r="K5" s="18"/>
      <c r="L5" s="20">
        <f t="shared" ref="L5:L15" si="1">E5</f>
        <v>1</v>
      </c>
      <c r="M5" s="23"/>
      <c r="N5" s="20">
        <f t="shared" ref="N5:N15" si="2">L5*M5/1000</f>
        <v>0</v>
      </c>
      <c r="O5" s="20">
        <f t="shared" ref="O5:O15" si="3">IF((I5-N5)=I5,0,(I5-N5))</f>
        <v>0</v>
      </c>
      <c r="P5" s="24"/>
      <c r="Q5" s="25"/>
      <c r="R5" s="26" t="s">
        <v>26</v>
      </c>
      <c r="S5" s="27" t="e">
        <f t="shared" ref="S5:S15" si="4">Q5/P5</f>
        <v>#DIV/0!</v>
      </c>
      <c r="T5" s="24">
        <f t="shared" ref="T5:T15" si="5">L5*Q5</f>
        <v>0</v>
      </c>
      <c r="U5" s="24"/>
      <c r="V5" s="24">
        <f t="shared" ref="V5:V15" si="6">L5*U5</f>
        <v>0</v>
      </c>
      <c r="W5" s="28"/>
      <c r="X5" s="29"/>
      <c r="Y5" s="30"/>
      <c r="Z5" s="30"/>
    </row>
    <row r="6" spans="1:26">
      <c r="A6" s="18" t="str">
        <f>"庁舎１階　"&amp;[1]Sheet1!A6</f>
        <v>庁舎１階　洗面所</v>
      </c>
      <c r="B6" s="18" t="s">
        <v>27</v>
      </c>
      <c r="C6" s="19">
        <v>1</v>
      </c>
      <c r="D6" s="20">
        <v>1</v>
      </c>
      <c r="E6" s="20">
        <v>1</v>
      </c>
      <c r="F6" s="20">
        <v>17</v>
      </c>
      <c r="G6" s="19">
        <v>6</v>
      </c>
      <c r="H6" s="20">
        <v>200</v>
      </c>
      <c r="I6" s="21">
        <f t="shared" si="0"/>
        <v>20.399999999999999</v>
      </c>
      <c r="J6" s="22"/>
      <c r="K6" s="18"/>
      <c r="L6" s="20">
        <f t="shared" si="1"/>
        <v>1</v>
      </c>
      <c r="M6" s="23"/>
      <c r="N6" s="20">
        <f t="shared" si="2"/>
        <v>0</v>
      </c>
      <c r="O6" s="20">
        <f t="shared" si="3"/>
        <v>0</v>
      </c>
      <c r="P6" s="24"/>
      <c r="Q6" s="25"/>
      <c r="R6" s="26" t="s">
        <v>26</v>
      </c>
      <c r="S6" s="27" t="e">
        <f t="shared" si="4"/>
        <v>#DIV/0!</v>
      </c>
      <c r="T6" s="24">
        <f t="shared" si="5"/>
        <v>0</v>
      </c>
      <c r="U6" s="24"/>
      <c r="V6" s="24">
        <f t="shared" si="6"/>
        <v>0</v>
      </c>
      <c r="W6" s="28"/>
      <c r="X6" s="29"/>
      <c r="Y6" s="30"/>
      <c r="Z6" s="30"/>
    </row>
    <row r="7" spans="1:26">
      <c r="A7" s="18" t="str">
        <f>"庁舎１階　"&amp;[1]Sheet1!A7</f>
        <v>庁舎１階　ホール</v>
      </c>
      <c r="B7" s="18" t="s">
        <v>28</v>
      </c>
      <c r="C7" s="19">
        <v>1</v>
      </c>
      <c r="D7" s="20">
        <v>1</v>
      </c>
      <c r="E7" s="20">
        <v>1</v>
      </c>
      <c r="F7" s="20">
        <v>34</v>
      </c>
      <c r="G7" s="19">
        <v>6</v>
      </c>
      <c r="H7" s="20">
        <v>200</v>
      </c>
      <c r="I7" s="21">
        <f t="shared" si="0"/>
        <v>40.799999999999997</v>
      </c>
      <c r="J7" s="22"/>
      <c r="K7" s="18"/>
      <c r="L7" s="20">
        <f t="shared" si="1"/>
        <v>1</v>
      </c>
      <c r="M7" s="23"/>
      <c r="N7" s="20">
        <f t="shared" si="2"/>
        <v>0</v>
      </c>
      <c r="O7" s="20">
        <f t="shared" si="3"/>
        <v>0</v>
      </c>
      <c r="P7" s="24"/>
      <c r="Q7" s="25"/>
      <c r="R7" s="26" t="s">
        <v>26</v>
      </c>
      <c r="S7" s="27" t="e">
        <f t="shared" si="4"/>
        <v>#DIV/0!</v>
      </c>
      <c r="T7" s="24">
        <f t="shared" si="5"/>
        <v>0</v>
      </c>
      <c r="U7" s="24"/>
      <c r="V7" s="24">
        <f t="shared" si="6"/>
        <v>0</v>
      </c>
      <c r="W7" s="28"/>
      <c r="X7" s="29"/>
      <c r="Y7" s="30"/>
      <c r="Z7" s="30"/>
    </row>
    <row r="8" spans="1:26">
      <c r="A8" s="18" t="str">
        <f>"庁舎１階　"&amp;[1]Sheet1!A8</f>
        <v>庁舎１階　ポーチ</v>
      </c>
      <c r="B8" s="18" t="s">
        <v>28</v>
      </c>
      <c r="C8" s="19">
        <v>2</v>
      </c>
      <c r="D8" s="20">
        <v>2</v>
      </c>
      <c r="E8" s="20">
        <v>2</v>
      </c>
      <c r="F8" s="20">
        <v>34</v>
      </c>
      <c r="G8" s="19">
        <v>6</v>
      </c>
      <c r="H8" s="20">
        <v>200</v>
      </c>
      <c r="I8" s="21">
        <f t="shared" si="0"/>
        <v>40.799999999999997</v>
      </c>
      <c r="J8" s="22"/>
      <c r="K8" s="18"/>
      <c r="L8" s="20">
        <f t="shared" si="1"/>
        <v>2</v>
      </c>
      <c r="M8" s="23"/>
      <c r="N8" s="20">
        <f t="shared" si="2"/>
        <v>0</v>
      </c>
      <c r="O8" s="20">
        <f t="shared" si="3"/>
        <v>0</v>
      </c>
      <c r="P8" s="24"/>
      <c r="Q8" s="25"/>
      <c r="R8" s="26" t="s">
        <v>26</v>
      </c>
      <c r="S8" s="27" t="e">
        <f t="shared" si="4"/>
        <v>#DIV/0!</v>
      </c>
      <c r="T8" s="24">
        <f t="shared" si="5"/>
        <v>0</v>
      </c>
      <c r="U8" s="24"/>
      <c r="V8" s="24">
        <f t="shared" si="6"/>
        <v>0</v>
      </c>
      <c r="W8" s="28"/>
      <c r="X8" s="29"/>
      <c r="Y8" s="30"/>
      <c r="Z8" s="30"/>
    </row>
    <row r="9" spans="1:26">
      <c r="A9" s="18" t="str">
        <f>"庁舎１階　"&amp;[1]Sheet1!A9</f>
        <v>庁舎１階　男子更衣室</v>
      </c>
      <c r="B9" s="18" t="s">
        <v>29</v>
      </c>
      <c r="C9" s="19">
        <v>1</v>
      </c>
      <c r="D9" s="20">
        <v>1</v>
      </c>
      <c r="E9" s="20">
        <v>1</v>
      </c>
      <c r="F9" s="20">
        <v>18</v>
      </c>
      <c r="G9" s="19">
        <v>6</v>
      </c>
      <c r="H9" s="20">
        <v>200</v>
      </c>
      <c r="I9" s="21">
        <f t="shared" si="0"/>
        <v>21.6</v>
      </c>
      <c r="J9" s="22"/>
      <c r="K9" s="18"/>
      <c r="L9" s="20">
        <f t="shared" si="1"/>
        <v>1</v>
      </c>
      <c r="M9" s="23"/>
      <c r="N9" s="20">
        <f t="shared" si="2"/>
        <v>0</v>
      </c>
      <c r="O9" s="20">
        <f t="shared" si="3"/>
        <v>0</v>
      </c>
      <c r="P9" s="24"/>
      <c r="Q9" s="25"/>
      <c r="R9" s="26" t="s">
        <v>26</v>
      </c>
      <c r="S9" s="27" t="e">
        <f t="shared" si="4"/>
        <v>#DIV/0!</v>
      </c>
      <c r="T9" s="24">
        <f t="shared" si="5"/>
        <v>0</v>
      </c>
      <c r="U9" s="24"/>
      <c r="V9" s="24">
        <f t="shared" si="6"/>
        <v>0</v>
      </c>
      <c r="W9" s="28"/>
      <c r="X9" s="29"/>
      <c r="Y9" s="30"/>
      <c r="Z9" s="30"/>
    </row>
    <row r="10" spans="1:26">
      <c r="A10" s="18" t="str">
        <f>"庁舎１階　"&amp;[1]Sheet1!A10</f>
        <v>庁舎１階　女子更衣室</v>
      </c>
      <c r="B10" s="18" t="s">
        <v>30</v>
      </c>
      <c r="C10" s="19">
        <v>1</v>
      </c>
      <c r="D10" s="20">
        <v>1</v>
      </c>
      <c r="E10" s="20">
        <v>1</v>
      </c>
      <c r="F10" s="20">
        <v>54</v>
      </c>
      <c r="G10" s="19">
        <v>6</v>
      </c>
      <c r="H10" s="20">
        <v>200</v>
      </c>
      <c r="I10" s="21">
        <f t="shared" si="0"/>
        <v>64.8</v>
      </c>
      <c r="J10" s="22"/>
      <c r="K10" s="18"/>
      <c r="L10" s="20">
        <f t="shared" si="1"/>
        <v>1</v>
      </c>
      <c r="M10" s="23"/>
      <c r="N10" s="20">
        <f t="shared" si="2"/>
        <v>0</v>
      </c>
      <c r="O10" s="20">
        <f t="shared" si="3"/>
        <v>0</v>
      </c>
      <c r="P10" s="24"/>
      <c r="Q10" s="25"/>
      <c r="R10" s="26" t="s">
        <v>26</v>
      </c>
      <c r="S10" s="27" t="e">
        <f t="shared" si="4"/>
        <v>#DIV/0!</v>
      </c>
      <c r="T10" s="24">
        <f t="shared" si="5"/>
        <v>0</v>
      </c>
      <c r="U10" s="24"/>
      <c r="V10" s="24">
        <f t="shared" si="6"/>
        <v>0</v>
      </c>
      <c r="W10" s="28"/>
      <c r="X10" s="29"/>
      <c r="Y10" s="30"/>
      <c r="Z10" s="30"/>
    </row>
    <row r="11" spans="1:26">
      <c r="A11" s="18" t="str">
        <f>"庁舎１階　"&amp;[1]Sheet1!A11</f>
        <v>庁舎１階　会議室</v>
      </c>
      <c r="B11" s="18" t="s">
        <v>30</v>
      </c>
      <c r="C11" s="19">
        <v>1</v>
      </c>
      <c r="D11" s="20">
        <v>1</v>
      </c>
      <c r="E11" s="20">
        <v>1</v>
      </c>
      <c r="F11" s="20">
        <v>54</v>
      </c>
      <c r="G11" s="19">
        <v>6</v>
      </c>
      <c r="H11" s="20">
        <v>200</v>
      </c>
      <c r="I11" s="21">
        <f t="shared" si="0"/>
        <v>64.8</v>
      </c>
      <c r="J11" s="22"/>
      <c r="K11" s="18"/>
      <c r="L11" s="20">
        <f t="shared" si="1"/>
        <v>1</v>
      </c>
      <c r="M11" s="23"/>
      <c r="N11" s="20">
        <f t="shared" si="2"/>
        <v>0</v>
      </c>
      <c r="O11" s="20">
        <f t="shared" si="3"/>
        <v>0</v>
      </c>
      <c r="P11" s="24"/>
      <c r="Q11" s="25"/>
      <c r="R11" s="26" t="s">
        <v>26</v>
      </c>
      <c r="S11" s="27" t="e">
        <f t="shared" si="4"/>
        <v>#DIV/0!</v>
      </c>
      <c r="T11" s="24">
        <f t="shared" si="5"/>
        <v>0</v>
      </c>
      <c r="U11" s="24"/>
      <c r="V11" s="24">
        <f t="shared" si="6"/>
        <v>0</v>
      </c>
      <c r="W11" s="28"/>
      <c r="X11" s="29"/>
      <c r="Y11" s="30"/>
      <c r="Z11" s="30"/>
    </row>
    <row r="12" spans="1:26">
      <c r="A12" s="18" t="str">
        <f>"庁舎１階　"&amp;[1]Sheet1!A12</f>
        <v>庁舎１階　倉庫</v>
      </c>
      <c r="B12" s="18" t="s">
        <v>31</v>
      </c>
      <c r="C12" s="19">
        <v>2</v>
      </c>
      <c r="D12" s="20">
        <v>4</v>
      </c>
      <c r="E12" s="20">
        <v>4</v>
      </c>
      <c r="F12" s="20">
        <v>44</v>
      </c>
      <c r="G12" s="19">
        <v>6</v>
      </c>
      <c r="H12" s="20">
        <v>200</v>
      </c>
      <c r="I12" s="21">
        <f t="shared" si="0"/>
        <v>52.8</v>
      </c>
      <c r="J12" s="22"/>
      <c r="K12" s="18"/>
      <c r="L12" s="20">
        <f t="shared" si="1"/>
        <v>4</v>
      </c>
      <c r="M12" s="23"/>
      <c r="N12" s="20">
        <f t="shared" si="2"/>
        <v>0</v>
      </c>
      <c r="O12" s="20">
        <f t="shared" si="3"/>
        <v>0</v>
      </c>
      <c r="P12" s="24"/>
      <c r="Q12" s="25"/>
      <c r="R12" s="26" t="s">
        <v>26</v>
      </c>
      <c r="S12" s="27" t="e">
        <f t="shared" si="4"/>
        <v>#DIV/0!</v>
      </c>
      <c r="T12" s="24">
        <f t="shared" si="5"/>
        <v>0</v>
      </c>
      <c r="U12" s="24"/>
      <c r="V12" s="24">
        <f t="shared" si="6"/>
        <v>0</v>
      </c>
      <c r="W12" s="28"/>
      <c r="X12" s="29"/>
      <c r="Y12" s="30"/>
      <c r="Z12" s="30"/>
    </row>
    <row r="13" spans="1:26">
      <c r="A13" s="18" t="str">
        <f>"庁舎１階　"&amp;[1]Sheet1!A13</f>
        <v>庁舎１階　倉庫</v>
      </c>
      <c r="B13" s="18" t="s">
        <v>31</v>
      </c>
      <c r="C13" s="19">
        <v>1</v>
      </c>
      <c r="D13" s="20">
        <v>2</v>
      </c>
      <c r="E13" s="20">
        <v>2</v>
      </c>
      <c r="F13" s="20">
        <v>44</v>
      </c>
      <c r="G13" s="19">
        <v>6</v>
      </c>
      <c r="H13" s="20">
        <v>200</v>
      </c>
      <c r="I13" s="21">
        <f t="shared" si="0"/>
        <v>52.8</v>
      </c>
      <c r="J13" s="22"/>
      <c r="K13" s="18"/>
      <c r="L13" s="20">
        <f t="shared" si="1"/>
        <v>2</v>
      </c>
      <c r="M13" s="23"/>
      <c r="N13" s="20">
        <f t="shared" si="2"/>
        <v>0</v>
      </c>
      <c r="O13" s="20">
        <f t="shared" si="3"/>
        <v>0</v>
      </c>
      <c r="P13" s="24"/>
      <c r="Q13" s="25"/>
      <c r="R13" s="26" t="s">
        <v>26</v>
      </c>
      <c r="S13" s="27" t="e">
        <f t="shared" si="4"/>
        <v>#DIV/0!</v>
      </c>
      <c r="T13" s="24">
        <f t="shared" si="5"/>
        <v>0</v>
      </c>
      <c r="U13" s="24"/>
      <c r="V13" s="24">
        <f t="shared" si="6"/>
        <v>0</v>
      </c>
      <c r="W13" s="28"/>
      <c r="X13" s="29"/>
      <c r="Y13" s="30"/>
      <c r="Z13" s="30"/>
    </row>
    <row r="14" spans="1:26">
      <c r="A14" s="18" t="str">
        <f>"庁舎１階　"&amp;[1]Sheet1!A14</f>
        <v>庁舎１階　事務室</v>
      </c>
      <c r="B14" s="18" t="s">
        <v>32</v>
      </c>
      <c r="C14" s="19">
        <v>1</v>
      </c>
      <c r="D14" s="20">
        <v>1</v>
      </c>
      <c r="E14" s="20">
        <v>1</v>
      </c>
      <c r="F14" s="20">
        <v>22</v>
      </c>
      <c r="G14" s="19">
        <v>6</v>
      </c>
      <c r="H14" s="20">
        <v>200</v>
      </c>
      <c r="I14" s="21">
        <f t="shared" si="0"/>
        <v>26.4</v>
      </c>
      <c r="J14" s="22"/>
      <c r="K14" s="18"/>
      <c r="L14" s="20">
        <f t="shared" si="1"/>
        <v>1</v>
      </c>
      <c r="M14" s="23"/>
      <c r="N14" s="20">
        <f t="shared" si="2"/>
        <v>0</v>
      </c>
      <c r="O14" s="20">
        <f t="shared" si="3"/>
        <v>0</v>
      </c>
      <c r="P14" s="24"/>
      <c r="Q14" s="25"/>
      <c r="R14" s="26" t="s">
        <v>26</v>
      </c>
      <c r="S14" s="27" t="e">
        <f t="shared" si="4"/>
        <v>#DIV/0!</v>
      </c>
      <c r="T14" s="24">
        <f t="shared" si="5"/>
        <v>0</v>
      </c>
      <c r="U14" s="24"/>
      <c r="V14" s="24">
        <f t="shared" si="6"/>
        <v>0</v>
      </c>
      <c r="W14" s="28"/>
      <c r="X14" s="29"/>
      <c r="Y14" s="30"/>
      <c r="Z14" s="30"/>
    </row>
    <row r="15" spans="1:26">
      <c r="A15" s="18" t="str">
        <f>"庁舎１階　"&amp;[1]Sheet1!A15</f>
        <v>庁舎１階　</v>
      </c>
      <c r="B15" s="18" t="s">
        <v>31</v>
      </c>
      <c r="C15" s="19">
        <v>4</v>
      </c>
      <c r="D15" s="20">
        <v>8</v>
      </c>
      <c r="E15" s="20">
        <v>8</v>
      </c>
      <c r="F15" s="20">
        <v>44</v>
      </c>
      <c r="G15" s="19">
        <v>6</v>
      </c>
      <c r="H15" s="20">
        <v>200</v>
      </c>
      <c r="I15" s="21">
        <f t="shared" si="0"/>
        <v>52.8</v>
      </c>
      <c r="J15" s="22"/>
      <c r="K15" s="18"/>
      <c r="L15" s="20">
        <f t="shared" si="1"/>
        <v>8</v>
      </c>
      <c r="M15" s="23"/>
      <c r="N15" s="20">
        <f t="shared" si="2"/>
        <v>0</v>
      </c>
      <c r="O15" s="20">
        <f t="shared" si="3"/>
        <v>0</v>
      </c>
      <c r="P15" s="24"/>
      <c r="Q15" s="25"/>
      <c r="R15" s="26" t="s">
        <v>26</v>
      </c>
      <c r="S15" s="27" t="e">
        <f t="shared" si="4"/>
        <v>#DIV/0!</v>
      </c>
      <c r="T15" s="24">
        <f t="shared" si="5"/>
        <v>0</v>
      </c>
      <c r="U15" s="24"/>
      <c r="V15" s="24">
        <f t="shared" si="6"/>
        <v>0</v>
      </c>
      <c r="W15" s="28"/>
      <c r="X15" s="29"/>
      <c r="Y15" s="30"/>
      <c r="Z15" s="30"/>
    </row>
    <row r="16" spans="1:26">
      <c r="A16" s="18" t="s">
        <v>33</v>
      </c>
      <c r="B16" s="18"/>
      <c r="C16" s="28"/>
      <c r="D16" s="31"/>
      <c r="E16" s="31"/>
      <c r="F16" s="31"/>
      <c r="G16" s="28"/>
      <c r="H16" s="31"/>
      <c r="I16" s="32"/>
      <c r="J16" s="29"/>
      <c r="K16" s="33" t="s">
        <v>33</v>
      </c>
      <c r="L16" s="33"/>
      <c r="M16" s="33"/>
      <c r="N16" s="33"/>
      <c r="O16" s="33"/>
      <c r="P16" s="33"/>
      <c r="Q16" s="33"/>
      <c r="R16" s="34"/>
      <c r="S16" s="35"/>
      <c r="T16" s="33"/>
      <c r="U16" s="33"/>
      <c r="V16" s="36">
        <f>SUM(V4:V15)</f>
        <v>0</v>
      </c>
      <c r="W16" s="33"/>
      <c r="X16" s="29"/>
      <c r="Y16" s="30"/>
      <c r="Z16" s="33"/>
    </row>
    <row r="17" spans="1:26">
      <c r="A17" s="18" t="s">
        <v>34</v>
      </c>
      <c r="B17" s="18"/>
      <c r="C17" s="28"/>
      <c r="D17" s="31"/>
      <c r="E17" s="31"/>
      <c r="F17" s="31"/>
      <c r="G17" s="28"/>
      <c r="H17" s="31"/>
      <c r="I17" s="32"/>
      <c r="J17" s="29"/>
      <c r="K17" s="33" t="s">
        <v>34</v>
      </c>
      <c r="L17" s="33"/>
      <c r="M17" s="33"/>
      <c r="N17" s="33"/>
      <c r="O17" s="33"/>
      <c r="P17" s="33"/>
      <c r="Q17" s="33"/>
      <c r="R17" s="37"/>
      <c r="S17" s="35"/>
      <c r="T17" s="33"/>
      <c r="U17" s="33"/>
      <c r="V17" s="33"/>
      <c r="W17" s="33"/>
      <c r="X17" s="29"/>
      <c r="Y17" s="30"/>
      <c r="Z17" s="33"/>
    </row>
    <row r="18" spans="1:26">
      <c r="A18" s="18" t="s">
        <v>35</v>
      </c>
      <c r="B18" s="18"/>
      <c r="C18" s="28"/>
      <c r="D18" s="31"/>
      <c r="E18" s="31"/>
      <c r="F18" s="31"/>
      <c r="G18" s="28"/>
      <c r="H18" s="31"/>
      <c r="I18" s="32"/>
      <c r="J18" s="29"/>
      <c r="K18" s="33" t="s">
        <v>35</v>
      </c>
      <c r="L18" s="33"/>
      <c r="M18" s="33"/>
      <c r="N18" s="33"/>
      <c r="O18" s="33"/>
      <c r="P18" s="33"/>
      <c r="Q18" s="33"/>
      <c r="R18" s="37"/>
      <c r="S18" s="35"/>
      <c r="T18" s="33"/>
      <c r="U18" s="33"/>
      <c r="V18" s="33"/>
      <c r="W18" s="33"/>
      <c r="X18" s="29"/>
      <c r="Y18" s="30"/>
      <c r="Z18" s="33"/>
    </row>
    <row r="19" spans="1:26">
      <c r="A19" s="18" t="s">
        <v>36</v>
      </c>
      <c r="B19" s="31"/>
      <c r="C19" s="19">
        <f>SUM(C4:C18)</f>
        <v>17</v>
      </c>
      <c r="D19" s="19">
        <f t="shared" ref="D19:E19" si="7">SUM(D4:D18)</f>
        <v>24</v>
      </c>
      <c r="E19" s="19">
        <f t="shared" si="7"/>
        <v>24</v>
      </c>
      <c r="F19" s="31"/>
      <c r="G19" s="28"/>
      <c r="H19" s="31"/>
      <c r="I19" s="38">
        <f>SUM(I4:I18)</f>
        <v>543.6</v>
      </c>
      <c r="J19" s="29"/>
      <c r="K19" s="33" t="s">
        <v>37</v>
      </c>
      <c r="L19" s="39">
        <f>SUM(L4:L16)</f>
        <v>24</v>
      </c>
      <c r="M19" s="40"/>
      <c r="N19" s="40">
        <f>SUM(N16:N16)</f>
        <v>0</v>
      </c>
      <c r="O19" s="40">
        <f>SUM(O16:O16)</f>
        <v>0</v>
      </c>
      <c r="P19" s="40"/>
      <c r="Q19" s="40"/>
      <c r="R19" s="41"/>
      <c r="S19" s="42"/>
      <c r="T19" s="40">
        <f>SUM(T16:T16)</f>
        <v>0</v>
      </c>
      <c r="U19" s="40"/>
      <c r="V19" s="40">
        <f>SUM(V17:V18)</f>
        <v>0</v>
      </c>
      <c r="W19" s="33"/>
      <c r="X19" s="29"/>
      <c r="Y19" s="30"/>
      <c r="Z19" s="33"/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2025-07-01T02:34:55Z</dcterms:created>
  <dcterms:modified xsi:type="dcterms:W3CDTF">2025-07-01T04:02:54Z</dcterms:modified>
</cp:coreProperties>
</file>