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KPLNAS1901\w1上下水道課\報告関係\R6年度上水・下水の共通関係\経営比較分析表\【経営比較分析表】2023_015491_47_1718（下水：集排、個排）\【経営比較分析表】2023_015491_47_1718\"/>
    </mc:Choice>
  </mc:AlternateContent>
  <xr:revisionPtr revIDLastSave="0" documentId="13_ncr:1_{024A6D5F-5EE8-4257-A700-4F8FE8CC78CF}" xr6:coauthVersionLast="36" xr6:coauthVersionMax="36" xr10:uidLastSave="{00000000-0000-0000-0000-000000000000}"/>
  <workbookProtection workbookAlgorithmName="SHA-512" workbookHashValue="z8oRYbOQa4lKpuzeDCAnBDAFliSY1jDm4tuBiFLhuQ73mU1HR3UewcZaZ2OIADNwOiZBV1aNsgLIg4KamgUveQ==" workbookSaltValue="zXjiyCRdEGFapZGZI/BO0g==" workbookSpinCount="100000" lockStructure="1"/>
  <bookViews>
    <workbookView xWindow="0" yWindow="0" windowWidth="23040" windowHeight="921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AT8" i="4" s="1"/>
  <c r="S6" i="5"/>
  <c r="AL8" i="4" s="1"/>
  <c r="R6" i="5"/>
  <c r="AD10" i="4" s="1"/>
  <c r="Q6" i="5"/>
  <c r="W10" i="4" s="1"/>
  <c r="P6" i="5"/>
  <c r="O6" i="5"/>
  <c r="N6" i="5"/>
  <c r="B10" i="4" s="1"/>
  <c r="M6" i="5"/>
  <c r="AD8" i="4" s="1"/>
  <c r="L6" i="5"/>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BB10" i="4"/>
  <c r="AT10" i="4"/>
  <c r="AL10" i="4"/>
  <c r="P10" i="4"/>
  <c r="I10" i="4"/>
  <c r="W8" i="4"/>
  <c r="P8" i="4"/>
  <c r="I8" i="4"/>
</calcChain>
</file>

<file path=xl/sharedStrings.xml><?xml version="1.0" encoding="utf-8"?>
<sst xmlns="http://schemas.openxmlformats.org/spreadsheetml/2006/main" count="247" uniqueCount="121">
  <si>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</si>
  <si>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</si>
  <si>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</si>
  <si>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</si>
  <si>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</si>
  <si>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</si>
  <si>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</si>
  <si>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</si>
  <si>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</si>
  <si>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</si>
  <si>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</si>
  <si>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</si>
  <si>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</si>
  <si>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</si>
  <si>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</si>
  <si>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</si>
  <si>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</si>
  <si>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</si>
  <si>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</si>
  <si>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</si>
  <si>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</si>
  <si>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</si>
  <si>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</si>
  <si>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</si>
  <si>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</si>
  <si>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</si>
  <si>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</si>
  <si>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</si>
  <si>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</si>
  <si>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</si>
  <si>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</si>
  <si>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</si>
  <si>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</si>
  <si>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</si>
  <si>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</si>
  <si>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</si>
  <si>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</si>
  <si>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</si>
  <si>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</si>
  <si>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</si>
  <si>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</si>
  <si>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</si>
  <si>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</si>
  <si>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</si>
  <si>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</si>
  <si>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</si>
  <si>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</si>
  <si>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</si>
  <si>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</si>
  <si>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</si>
  <si>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</si>
  <si>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</si>
  <si>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</si>
  <si>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</si>
  <si>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</si>
  <si>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</si>
  <si>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</si>
  <si>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</si>
  <si>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</si>
  <si>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</si>
  <si>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</si>
  <si>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</si>
  <si>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</si>
  <si>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</si>
  <si>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</si>
  <si>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</si>
  <si>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</si>
  <si>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</si>
  <si>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</si>
  <si>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</si>
  <si>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</si>
  <si>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</si>
  <si>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</si>
  <si>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</si>
  <si>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</si>
  <si>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</si>
  <si>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</si>
  <si>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</si>
  <si>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</si>
  <si>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</si>
  <si>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</si>
  <si>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</si>
  <si>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</si>
  <si>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</si>
  <si>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</si>
  <si>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</si>
  <si>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</si>
  <si>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</si>
  <si>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</si>
  <si>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</si>
  <si>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</si>
  <si>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</si>
  <si>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</si>
  <si>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</si>
  <si>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</si>
  <si>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</si>
  <si>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</si>
  <si>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</si>
  <si>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訓子府町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</si>
  <si>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</si>
  <si>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</si>
  <si>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</si>
  <si>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</si>
  <si>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</si>
  <si>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</si>
  <si>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</si>
  <si>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</si>
  <si>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</si>
  <si>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</si>
  <si>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</si>
  <si>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</si>
  <si>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</si>
  <si>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</si>
  <si>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</si>
  <si>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</si>
  <si>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</si>
  <si>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"R"dd</t>
    <phoneticPr fontId="4"/>
  </si>
  <si>
    <t>←書式設定</t>
    <rPh sb="1" eb="3">
      <t>ショシキ</t>
    </rPh>
    <rPh sb="3" eb="5">
      <t>セッテイ</t>
    </rPh>
    <phoneticPr fontId="4"/>
  </si>
  <si>
    <t>　耐用年数を経過していないため、老朽化に伴う更新等の改善は実施していない。
　管渠及び浄化槽の法定耐用年数が経過するまでに期間があり、実際の更新時期は未定であるが、機器等の更新については、劣化を把握して随時更新をしていく。</t>
    <rPh sb="1" eb="3">
      <t>タイヨウ</t>
    </rPh>
    <rPh sb="3" eb="5">
      <t>ネンスウ</t>
    </rPh>
    <rPh sb="6" eb="8">
      <t>ケイカ</t>
    </rPh>
    <rPh sb="83" eb="85">
      <t>キキ</t>
    </rPh>
    <rPh sb="95" eb="97">
      <t>レッカ</t>
    </rPh>
    <rPh sb="98" eb="100">
      <t>ハアク</t>
    </rPh>
    <rPh sb="102" eb="104">
      <t>ズイジ</t>
    </rPh>
    <rPh sb="104" eb="106">
      <t>コウシン</t>
    </rPh>
    <phoneticPr fontId="4"/>
  </si>
  <si>
    <t>　収益的収支比率は、整備事業を実施中であり、企業債の償還額により大きく変わるが、60％程度で推移しており、使用料収入以外の収入（一般会計繰入金）に依存する経営状況となっている。また、繰入金の一部が収益的収支比率の算定式には入らず、資本的収支として計上されていることから、６０％程度の比率になっている。
　企業債残高対事業規模比率は、平成28年度以降、企業債残高が一般会計からの負担によるものとなっているためゼロとなっている。（H30年度については、千円未満の端数処理の関係で値が入っている）
　経費回収率は、類似団体を上回っており、また、汚水処理原価は類似団体を下回っているが、今後も経費の節減に努める必要がある。
　施設利用率は、９０％以上で推移している。
　水洗化率は、類似団体より低い率となっているが、事業実施中であり、今後も生活環境改善、水質保全の観点から普及促進に努める。</t>
    <rPh sb="10" eb="12">
      <t>セイビ</t>
    </rPh>
    <rPh sb="12" eb="14">
      <t>ジギョウ</t>
    </rPh>
    <rPh sb="15" eb="17">
      <t>ジッシ</t>
    </rPh>
    <rPh sb="17" eb="18">
      <t>チュウ</t>
    </rPh>
    <rPh sb="216" eb="218">
      <t>ネンド</t>
    </rPh>
    <rPh sb="224" eb="226">
      <t>センエン</t>
    </rPh>
    <rPh sb="226" eb="228">
      <t>ミマン</t>
    </rPh>
    <rPh sb="229" eb="231">
      <t>ハスウ</t>
    </rPh>
    <rPh sb="231" eb="233">
      <t>ショリ</t>
    </rPh>
    <rPh sb="234" eb="236">
      <t>カンケイ</t>
    </rPh>
    <rPh sb="237" eb="238">
      <t>アタイ</t>
    </rPh>
    <rPh sb="239" eb="240">
      <t>ハイ</t>
    </rPh>
    <rPh sb="254" eb="256">
      <t>ルイジ</t>
    </rPh>
    <rPh sb="256" eb="258">
      <t>ダンタイ</t>
    </rPh>
    <rPh sb="259" eb="261">
      <t>ウワマワ</t>
    </rPh>
    <rPh sb="276" eb="278">
      <t>ルイジ</t>
    </rPh>
    <rPh sb="278" eb="280">
      <t>ダンタイ</t>
    </rPh>
    <rPh sb="281" eb="282">
      <t>シタ</t>
    </rPh>
    <rPh sb="289" eb="291">
      <t>コンゴ</t>
    </rPh>
    <rPh sb="319" eb="321">
      <t>イジョウ</t>
    </rPh>
    <rPh sb="322" eb="324">
      <t>スイイ</t>
    </rPh>
    <rPh sb="343" eb="344">
      <t>ヒク</t>
    </rPh>
    <rPh sb="345" eb="346">
      <t>リツ</t>
    </rPh>
    <rPh sb="354" eb="356">
      <t>ジギョウ</t>
    </rPh>
    <rPh sb="356" eb="358">
      <t>ジッシ</t>
    </rPh>
    <rPh sb="358" eb="359">
      <t>チュウ</t>
    </rPh>
    <rPh sb="363" eb="365">
      <t>コンゴ</t>
    </rPh>
    <phoneticPr fontId="4"/>
  </si>
  <si>
    <t>　企業債の償還が一定規模あり、収入においては、使用料収入だけでは経費を賄うことができず、使用料以外の収入に依存している状況が続くため、今後も汚水処理費の削減に努め、経営改善に取組むことが必要である。
 令和６年度から法適用事業へ移行するが、移行によって経営状況が改善するものではないため、移行後も経営の改善に取り組む必要がある。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</si>
</sst>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E4A-4629-B197-1EB991B6B31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E4A-4629-B197-1EB991B6B31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101.16</c:v>
                </c:pt>
                <c:pt idx="1">
                  <c:v>100.28</c:v>
                </c:pt>
                <c:pt idx="2">
                  <c:v>98.38</c:v>
                </c:pt>
                <c:pt idx="3">
                  <c:v>93.72</c:v>
                </c:pt>
                <c:pt idx="4">
                  <c:v>95.56</c:v>
                </c:pt>
              </c:numCache>
            </c:numRef>
          </c:val>
          <c:extLst>
            <c:ext xmlns:c16="http://schemas.microsoft.com/office/drawing/2014/chart" uri="{C3380CC4-5D6E-409C-BE32-E72D297353CC}">
              <c16:uniqueId val="{00000000-500A-47C0-8807-523B8EC8648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47.35</c:v>
                </c:pt>
                <c:pt idx="1">
                  <c:v>46.36</c:v>
                </c:pt>
                <c:pt idx="2">
                  <c:v>46.45</c:v>
                </c:pt>
                <c:pt idx="3">
                  <c:v>45.36</c:v>
                </c:pt>
                <c:pt idx="4">
                  <c:v>45.93</c:v>
                </c:pt>
              </c:numCache>
            </c:numRef>
          </c:val>
          <c:smooth val="0"/>
          <c:extLst>
            <c:ext xmlns:c16="http://schemas.microsoft.com/office/drawing/2014/chart" uri="{C3380CC4-5D6E-409C-BE32-E72D297353CC}">
              <c16:uniqueId val="{00000001-500A-47C0-8807-523B8EC8648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58.82</c:v>
                </c:pt>
                <c:pt idx="1">
                  <c:v>61.87</c:v>
                </c:pt>
                <c:pt idx="2">
                  <c:v>62.61</c:v>
                </c:pt>
                <c:pt idx="3">
                  <c:v>64.650000000000006</c:v>
                </c:pt>
                <c:pt idx="4">
                  <c:v>64.25</c:v>
                </c:pt>
              </c:numCache>
            </c:numRef>
          </c:val>
          <c:extLst>
            <c:ext xmlns:c16="http://schemas.microsoft.com/office/drawing/2014/chart" uri="{C3380CC4-5D6E-409C-BE32-E72D297353CC}">
              <c16:uniqueId val="{00000000-4937-4941-8CE6-8BA6A29E18C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81.209999999999994</c:v>
                </c:pt>
                <c:pt idx="1">
                  <c:v>83.08</c:v>
                </c:pt>
                <c:pt idx="2">
                  <c:v>82.61</c:v>
                </c:pt>
                <c:pt idx="3">
                  <c:v>82.21</c:v>
                </c:pt>
                <c:pt idx="4">
                  <c:v>82.98</c:v>
                </c:pt>
              </c:numCache>
            </c:numRef>
          </c:val>
          <c:smooth val="0"/>
          <c:extLst>
            <c:ext xmlns:c16="http://schemas.microsoft.com/office/drawing/2014/chart" uri="{C3380CC4-5D6E-409C-BE32-E72D297353CC}">
              <c16:uniqueId val="{00000001-4937-4941-8CE6-8BA6A29E18C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56.12</c:v>
                </c:pt>
                <c:pt idx="1">
                  <c:v>59.35</c:v>
                </c:pt>
                <c:pt idx="2">
                  <c:v>58.24</c:v>
                </c:pt>
                <c:pt idx="3">
                  <c:v>58.03</c:v>
                </c:pt>
                <c:pt idx="4">
                  <c:v>78.13</c:v>
                </c:pt>
              </c:numCache>
            </c:numRef>
          </c:val>
          <c:extLst>
            <c:ext xmlns:c16="http://schemas.microsoft.com/office/drawing/2014/chart" uri="{C3380CC4-5D6E-409C-BE32-E72D297353CC}">
              <c16:uniqueId val="{00000000-75FA-457C-9B2B-CEC64E30D3D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FA-457C-9B2B-CEC64E30D3D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004-4994-8920-988B6055B82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04-4994-8920-988B6055B82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C7-4DB0-94C9-71046285FAB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C7-4DB0-94C9-71046285FAB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CC6-4571-BC5E-700A9B8ED26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C6-4571-BC5E-700A9B8ED26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196-4D31-8659-E9C2EE0E929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96-4D31-8659-E9C2EE0E929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6AF-4B6D-845A-0B6BA729EDD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862.99</c:v>
                </c:pt>
                <c:pt idx="1">
                  <c:v>782.91</c:v>
                </c:pt>
                <c:pt idx="2">
                  <c:v>783.21</c:v>
                </c:pt>
                <c:pt idx="3">
                  <c:v>902.04</c:v>
                </c:pt>
                <c:pt idx="4">
                  <c:v>992.16</c:v>
                </c:pt>
              </c:numCache>
            </c:numRef>
          </c:val>
          <c:smooth val="0"/>
          <c:extLst>
            <c:ext xmlns:c16="http://schemas.microsoft.com/office/drawing/2014/chart" uri="{C3380CC4-5D6E-409C-BE32-E72D297353CC}">
              <c16:uniqueId val="{00000001-56AF-4B6D-845A-0B6BA729EDD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87.28</c:v>
                </c:pt>
                <c:pt idx="1">
                  <c:v>85.44</c:v>
                </c:pt>
                <c:pt idx="2">
                  <c:v>82.01</c:v>
                </c:pt>
                <c:pt idx="3">
                  <c:v>78.510000000000005</c:v>
                </c:pt>
                <c:pt idx="4">
                  <c:v>75.959999999999994</c:v>
                </c:pt>
              </c:numCache>
            </c:numRef>
          </c:val>
          <c:extLst>
            <c:ext xmlns:c16="http://schemas.microsoft.com/office/drawing/2014/chart" uri="{C3380CC4-5D6E-409C-BE32-E72D297353CC}">
              <c16:uniqueId val="{00000000-7736-4C9B-9048-9553F8B38BF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50.06</c:v>
                </c:pt>
                <c:pt idx="1">
                  <c:v>49.38</c:v>
                </c:pt>
                <c:pt idx="2">
                  <c:v>48.53</c:v>
                </c:pt>
                <c:pt idx="3">
                  <c:v>46.11</c:v>
                </c:pt>
                <c:pt idx="4">
                  <c:v>45.55</c:v>
                </c:pt>
              </c:numCache>
            </c:numRef>
          </c:val>
          <c:smooth val="0"/>
          <c:extLst>
            <c:ext xmlns:c16="http://schemas.microsoft.com/office/drawing/2014/chart" uri="{C3380CC4-5D6E-409C-BE32-E72D297353CC}">
              <c16:uniqueId val="{00000001-7736-4C9B-9048-9553F8B38BF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240.93</c:v>
                </c:pt>
                <c:pt idx="1">
                  <c:v>246.9</c:v>
                </c:pt>
                <c:pt idx="2">
                  <c:v>258.60000000000002</c:v>
                </c:pt>
                <c:pt idx="3">
                  <c:v>272.77999999999997</c:v>
                </c:pt>
                <c:pt idx="4">
                  <c:v>260.45999999999998</c:v>
                </c:pt>
              </c:numCache>
            </c:numRef>
          </c:val>
          <c:extLst>
            <c:ext xmlns:c16="http://schemas.microsoft.com/office/drawing/2014/chart" uri="{C3380CC4-5D6E-409C-BE32-E72D297353CC}">
              <c16:uniqueId val="{00000000-038A-45B8-A8E4-1C9227602CB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309.22000000000003</c:v>
                </c:pt>
                <c:pt idx="1">
                  <c:v>316.97000000000003</c:v>
                </c:pt>
                <c:pt idx="2">
                  <c:v>326.17</c:v>
                </c:pt>
                <c:pt idx="3">
                  <c:v>336.93</c:v>
                </c:pt>
                <c:pt idx="4">
                  <c:v>331.17</c:v>
                </c:pt>
              </c:numCache>
            </c:numRef>
          </c:val>
          <c:smooth val="0"/>
          <c:extLst>
            <c:ext xmlns:c16="http://schemas.microsoft.com/office/drawing/2014/chart" uri="{C3380CC4-5D6E-409C-BE32-E72D297353CC}">
              <c16:uniqueId val="{00000001-038A-45B8-A8E4-1C9227602CB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【967.97】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【82.56】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B22" zoomScale="90" zoomScaleNormal="9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北海道　訓子府町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法非適用</v>
      </c>
      <c r="C8" s="64"/>
      <c r="D8" s="64"/>
      <c r="E8" s="64"/>
      <c r="F8" s="64"/>
      <c r="G8" s="64"/>
      <c r="H8" s="64"/>
      <c r="I8" s="64" t="str">
        <f>データ!J6</f>
        <v>下水道事業</v>
      </c>
      <c r="J8" s="64"/>
      <c r="K8" s="64"/>
      <c r="L8" s="64"/>
      <c r="M8" s="64"/>
      <c r="N8" s="64"/>
      <c r="O8" s="64"/>
      <c r="P8" s="64" t="str">
        <f>データ!K6</f>
        <v>個別排水処理</v>
      </c>
      <c r="Q8" s="64"/>
      <c r="R8" s="64"/>
      <c r="S8" s="64"/>
      <c r="T8" s="64"/>
      <c r="U8" s="64"/>
      <c r="V8" s="64"/>
      <c r="W8" s="64" t="str">
        <f>データ!L6</f>
        <v>L2</v>
      </c>
      <c r="X8" s="64"/>
      <c r="Y8" s="64"/>
      <c r="Z8" s="64"/>
      <c r="AA8" s="64"/>
      <c r="AB8" s="64"/>
      <c r="AC8" s="64"/>
      <c r="AD8" s="65" t="str">
        <f>データ!$M$6</f>
        <v>非設置</v>
      </c>
      <c r="AE8" s="65"/>
      <c r="AF8" s="65"/>
      <c r="AG8" s="65"/>
      <c r="AH8" s="65"/>
      <c r="AI8" s="65"/>
      <c r="AJ8" s="65"/>
      <c r="AK8" s="3"/>
      <c r="AL8" s="45">
        <f>データ!S6</f>
        <v>4533</v>
      </c>
      <c r="AM8" s="45"/>
      <c r="AN8" s="45"/>
      <c r="AO8" s="45"/>
      <c r="AP8" s="45"/>
      <c r="AQ8" s="45"/>
      <c r="AR8" s="45"/>
      <c r="AS8" s="45"/>
      <c r="AT8" s="44">
        <f>データ!T6</f>
        <v>190.95</v>
      </c>
      <c r="AU8" s="44"/>
      <c r="AV8" s="44"/>
      <c r="AW8" s="44"/>
      <c r="AX8" s="44"/>
      <c r="AY8" s="44"/>
      <c r="AZ8" s="44"/>
      <c r="BA8" s="44"/>
      <c r="BB8" s="44">
        <f>データ!U6</f>
        <v>23.74</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35.79</v>
      </c>
      <c r="Q10" s="44"/>
      <c r="R10" s="44"/>
      <c r="S10" s="44"/>
      <c r="T10" s="44"/>
      <c r="U10" s="44"/>
      <c r="V10" s="44"/>
      <c r="W10" s="44">
        <f>データ!Q6</f>
        <v>100</v>
      </c>
      <c r="X10" s="44"/>
      <c r="Y10" s="44"/>
      <c r="Z10" s="44"/>
      <c r="AA10" s="44"/>
      <c r="AB10" s="44"/>
      <c r="AC10" s="44"/>
      <c r="AD10" s="45">
        <f>データ!R6</f>
        <v>3520</v>
      </c>
      <c r="AE10" s="45"/>
      <c r="AF10" s="45"/>
      <c r="AG10" s="45"/>
      <c r="AH10" s="45"/>
      <c r="AI10" s="45"/>
      <c r="AJ10" s="45"/>
      <c r="AK10" s="2"/>
      <c r="AL10" s="45">
        <f>データ!V6</f>
        <v>1603</v>
      </c>
      <c r="AM10" s="45"/>
      <c r="AN10" s="45"/>
      <c r="AO10" s="45"/>
      <c r="AP10" s="45"/>
      <c r="AQ10" s="45"/>
      <c r="AR10" s="45"/>
      <c r="AS10" s="45"/>
      <c r="AT10" s="44">
        <f>データ!W6</f>
        <v>188.68</v>
      </c>
      <c r="AU10" s="44"/>
      <c r="AV10" s="44"/>
      <c r="AW10" s="44"/>
      <c r="AX10" s="44"/>
      <c r="AY10" s="44"/>
      <c r="AZ10" s="44"/>
      <c r="BA10" s="44"/>
      <c r="BB10" s="44">
        <f>データ!X6</f>
        <v>8.5</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119</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118</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120</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【967.97】</v>
      </c>
      <c r="I86" s="12" t="str">
        <f>データ!CA6</f>
        <v>【46.20】</v>
      </c>
      <c r="J86" s="12" t="str">
        <f>データ!CL6</f>
        <v>【332.82】</v>
      </c>
      <c r="K86" s="12" t="str">
        <f>データ!CW6</f>
        <v>【46.29】</v>
      </c>
      <c r="L86" s="12" t="str">
        <f>データ!DH6</f>
        <v>【82.56】</v>
      </c>
      <c r="M86" s="12" t="s">
        <v>44</v>
      </c>
      <c r="N86" s="12" t="s">
        <v>44</v>
      </c>
      <c r="O86" s="12" t="str">
        <f>データ!EO6</f>
        <v>【-】</v>
      </c>
    </row>
  </sheetData>
  <sheetProtection algorithmName="SHA-512" hashValue="a0MQ4EtjSG1WdL2Jr31sgy4Q/rSHFPfrm9MAEgW3cbTjU3AD4wojw8Jddoj8zHMr5vSO9hXFyVmb1s406t4Tdg==" saltValue="M6Q5kjsQP+Yx4qtkORbLQ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15491</v>
      </c>
      <c r="D6" s="19">
        <f t="shared" si="3"/>
        <v>47</v>
      </c>
      <c r="E6" s="19">
        <f t="shared" si="3"/>
        <v>18</v>
      </c>
      <c r="F6" s="19">
        <f t="shared" si="3"/>
        <v>1</v>
      </c>
      <c r="G6" s="19">
        <f t="shared" si="3"/>
        <v>0</v>
      </c>
      <c r="H6" s="19" t="str">
        <f t="shared" si="3"/>
        <v>北海道　訓子府町</v>
      </c>
      <c r="I6" s="19" t="str">
        <f t="shared" si="3"/>
        <v>法非適用</v>
      </c>
      <c r="J6" s="19" t="str">
        <f t="shared" si="3"/>
        <v>下水道事業</v>
      </c>
      <c r="K6" s="19" t="str">
        <f t="shared" si="3"/>
        <v>個別排水処理</v>
      </c>
      <c r="L6" s="19" t="str">
        <f t="shared" si="3"/>
        <v>L2</v>
      </c>
      <c r="M6" s="19" t="str">
        <f t="shared" si="3"/>
        <v>非設置</v>
      </c>
      <c r="N6" s="20" t="str">
        <f t="shared" si="3"/>
        <v>-</v>
      </c>
      <c r="O6" s="20" t="str">
        <f t="shared" si="3"/>
        <v>該当数値なし</v>
      </c>
      <c r="P6" s="20">
        <f t="shared" si="3"/>
        <v>35.79</v>
      </c>
      <c r="Q6" s="20">
        <f t="shared" si="3"/>
        <v>100</v>
      </c>
      <c r="R6" s="20">
        <f t="shared" si="3"/>
        <v>3520</v>
      </c>
      <c r="S6" s="20">
        <f t="shared" si="3"/>
        <v>4533</v>
      </c>
      <c r="T6" s="20">
        <f t="shared" si="3"/>
        <v>190.95</v>
      </c>
      <c r="U6" s="20">
        <f t="shared" si="3"/>
        <v>23.74</v>
      </c>
      <c r="V6" s="20">
        <f t="shared" si="3"/>
        <v>1603</v>
      </c>
      <c r="W6" s="20">
        <f t="shared" si="3"/>
        <v>188.68</v>
      </c>
      <c r="X6" s="20">
        <f t="shared" si="3"/>
        <v>8.5</v>
      </c>
      <c r="Y6" s="21">
        <f>IF(Y7="",NA(),Y7)</f>
        <v>56.12</v>
      </c>
      <c r="Z6" s="21">
        <f t="shared" ref="Z6:AH6" si="4">IF(Z7="",NA(),Z7)</f>
        <v>59.35</v>
      </c>
      <c r="AA6" s="21">
        <f t="shared" si="4"/>
        <v>58.24</v>
      </c>
      <c r="AB6" s="21">
        <f t="shared" si="4"/>
        <v>58.03</v>
      </c>
      <c r="AC6" s="21">
        <f t="shared" si="4"/>
        <v>78.13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862.99</v>
      </c>
      <c r="BL6" s="21">
        <f t="shared" si="7"/>
        <v>782.91</v>
      </c>
      <c r="BM6" s="21">
        <f t="shared" si="7"/>
        <v>783.21</v>
      </c>
      <c r="BN6" s="21">
        <f t="shared" si="7"/>
        <v>902.04</v>
      </c>
      <c r="BO6" s="21">
        <f t="shared" si="7"/>
        <v>992.16</v>
      </c>
      <c r="BP6" s="20" t="str">
        <f>IF(BP7="","",IF(BP7="-","【-】","【"&amp;SUBSTITUTE(TEXT(BP7,"#,##0.00"),"-","△")&amp;"】"))</f>
        <v>【967.97】</v>
      </c>
      <c r="BQ6" s="21">
        <f>IF(BQ7="",NA(),BQ7)</f>
        <v>87.28</v>
      </c>
      <c r="BR6" s="21">
        <f t="shared" ref="BR6:BZ6" si="8">IF(BR7="",NA(),BR7)</f>
        <v>85.44</v>
      </c>
      <c r="BS6" s="21">
        <f t="shared" si="8"/>
        <v>82.01</v>
      </c>
      <c r="BT6" s="21">
        <f t="shared" si="8"/>
        <v>78.510000000000005</v>
      </c>
      <c r="BU6" s="21">
        <f t="shared" si="8"/>
        <v>75.959999999999994</v>
      </c>
      <c r="BV6" s="21">
        <f t="shared" si="8"/>
        <v>50.06</v>
      </c>
      <c r="BW6" s="21">
        <f t="shared" si="8"/>
        <v>49.38</v>
      </c>
      <c r="BX6" s="21">
        <f t="shared" si="8"/>
        <v>48.53</v>
      </c>
      <c r="BY6" s="21">
        <f t="shared" si="8"/>
        <v>46.11</v>
      </c>
      <c r="BZ6" s="21">
        <f t="shared" si="8"/>
        <v>45.55</v>
      </c>
      <c r="CA6" s="20" t="str">
        <f>IF(CA7="","",IF(CA7="-","【-】","【"&amp;SUBSTITUTE(TEXT(CA7,"#,##0.00"),"-","△")&amp;"】"))</f>
        <v>【46.20】</v>
      </c>
      <c r="CB6" s="21">
        <f>IF(CB7="",NA(),CB7)</f>
        <v>240.93</v>
      </c>
      <c r="CC6" s="21">
        <f t="shared" ref="CC6:CK6" si="9">IF(CC7="",NA(),CC7)</f>
        <v>246.9</v>
      </c>
      <c r="CD6" s="21">
        <f t="shared" si="9"/>
        <v>258.60000000000002</v>
      </c>
      <c r="CE6" s="21">
        <f t="shared" si="9"/>
        <v>272.77999999999997</v>
      </c>
      <c r="CF6" s="21">
        <f t="shared" si="9"/>
        <v>260.45999999999998</v>
      </c>
      <c r="CG6" s="21">
        <f t="shared" si="9"/>
        <v>309.22000000000003</v>
      </c>
      <c r="CH6" s="21">
        <f t="shared" si="9"/>
        <v>316.97000000000003</v>
      </c>
      <c r="CI6" s="21">
        <f t="shared" si="9"/>
        <v>326.17</v>
      </c>
      <c r="CJ6" s="21">
        <f t="shared" si="9"/>
        <v>336.93</v>
      </c>
      <c r="CK6" s="21">
        <f t="shared" si="9"/>
        <v>331.17</v>
      </c>
      <c r="CL6" s="20" t="str">
        <f>IF(CL7="","",IF(CL7="-","【-】","【"&amp;SUBSTITUTE(TEXT(CL7,"#,##0.00"),"-","△")&amp;"】"))</f>
        <v>【332.82】</v>
      </c>
      <c r="CM6" s="21">
        <f>IF(CM7="",NA(),CM7)</f>
        <v>101.16</v>
      </c>
      <c r="CN6" s="21">
        <f t="shared" ref="CN6:CV6" si="10">IF(CN7="",NA(),CN7)</f>
        <v>100.28</v>
      </c>
      <c r="CO6" s="21">
        <f t="shared" si="10"/>
        <v>98.38</v>
      </c>
      <c r="CP6" s="21">
        <f t="shared" si="10"/>
        <v>93.72</v>
      </c>
      <c r="CQ6" s="21">
        <f t="shared" si="10"/>
        <v>95.56</v>
      </c>
      <c r="CR6" s="21">
        <f t="shared" si="10"/>
        <v>47.35</v>
      </c>
      <c r="CS6" s="21">
        <f t="shared" si="10"/>
        <v>46.36</v>
      </c>
      <c r="CT6" s="21">
        <f t="shared" si="10"/>
        <v>46.45</v>
      </c>
      <c r="CU6" s="21">
        <f t="shared" si="10"/>
        <v>45.36</v>
      </c>
      <c r="CV6" s="21">
        <f t="shared" si="10"/>
        <v>45.93</v>
      </c>
      <c r="CW6" s="20" t="str">
        <f>IF(CW7="","",IF(CW7="-","【-】","【"&amp;SUBSTITUTE(TEXT(CW7,"#,##0.00"),"-","△")&amp;"】"))</f>
        <v>【46.29】</v>
      </c>
      <c r="CX6" s="21">
        <f>IF(CX7="",NA(),CX7)</f>
        <v>58.82</v>
      </c>
      <c r="CY6" s="21">
        <f t="shared" ref="CY6:DG6" si="11">IF(CY7="",NA(),CY7)</f>
        <v>61.87</v>
      </c>
      <c r="CZ6" s="21">
        <f t="shared" si="11"/>
        <v>62.61</v>
      </c>
      <c r="DA6" s="21">
        <f t="shared" si="11"/>
        <v>64.650000000000006</v>
      </c>
      <c r="DB6" s="21">
        <f t="shared" si="11"/>
        <v>64.25</v>
      </c>
      <c r="DC6" s="21">
        <f t="shared" si="11"/>
        <v>81.209999999999994</v>
      </c>
      <c r="DD6" s="21">
        <f t="shared" si="11"/>
        <v>83.08</v>
      </c>
      <c r="DE6" s="21">
        <f t="shared" si="11"/>
        <v>82.61</v>
      </c>
      <c r="DF6" s="21">
        <f t="shared" si="11"/>
        <v>82.21</v>
      </c>
      <c r="DG6" s="21">
        <f t="shared" si="11"/>
        <v>82.98</v>
      </c>
      <c r="DH6" s="20" t="str">
        <f>IF(DH7="","",IF(DH7="-","【-】","【"&amp;SUBSTITUTE(TEXT(DH7,"#,##0.00"),"-","△")&amp;"】"))</f>
        <v>【82.56】</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2023</v>
      </c>
      <c r="C7" s="23">
        <v>15491</v>
      </c>
      <c r="D7" s="23">
        <v>47</v>
      </c>
      <c r="E7" s="23">
        <v>18</v>
      </c>
      <c r="F7" s="23">
        <v>1</v>
      </c>
      <c r="G7" s="23">
        <v>0</v>
      </c>
      <c r="H7" s="23" t="s">
        <v>98</v>
      </c>
      <c r="I7" s="23" t="s">
        <v>99</v>
      </c>
      <c r="J7" s="23" t="s">
        <v>100</v>
      </c>
      <c r="K7" s="23" t="s">
        <v>101</v>
      </c>
      <c r="L7" s="23" t="s">
        <v>102</v>
      </c>
      <c r="M7" s="23" t="s">
        <v>103</v>
      </c>
      <c r="N7" s="24" t="s">
        <v>104</v>
      </c>
      <c r="O7" s="24" t="s">
        <v>105</v>
      </c>
      <c r="P7" s="24">
        <v>35.79</v>
      </c>
      <c r="Q7" s="24">
        <v>100</v>
      </c>
      <c r="R7" s="24">
        <v>3520</v>
      </c>
      <c r="S7" s="24">
        <v>4533</v>
      </c>
      <c r="T7" s="24">
        <v>190.95</v>
      </c>
      <c r="U7" s="24">
        <v>23.74</v>
      </c>
      <c r="V7" s="24">
        <v>1603</v>
      </c>
      <c r="W7" s="24">
        <v>188.68</v>
      </c>
      <c r="X7" s="24">
        <v>8.5</v>
      </c>
      <c r="Y7" s="24">
        <v>56.12</v>
      </c>
      <c r="Z7" s="24">
        <v>59.35</v>
      </c>
      <c r="AA7" s="24">
        <v>58.24</v>
      </c>
      <c r="AB7" s="24">
        <v>58.03</v>
      </c>
      <c r="AC7" s="24">
        <v>78.13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862.99</v>
      </c>
      <c r="BL7" s="24">
        <v>782.91</v>
      </c>
      <c r="BM7" s="24">
        <v>783.21</v>
      </c>
      <c r="BN7" s="24">
        <v>902.04</v>
      </c>
      <c r="BO7" s="24">
        <v>992.16</v>
      </c>
      <c r="BP7" s="24">
        <v>967.97</v>
      </c>
      <c r="BQ7" s="24">
        <v>87.28</v>
      </c>
      <c r="BR7" s="24">
        <v>85.44</v>
      </c>
      <c r="BS7" s="24">
        <v>82.01</v>
      </c>
      <c r="BT7" s="24">
        <v>78.510000000000005</v>
      </c>
      <c r="BU7" s="24">
        <v>75.959999999999994</v>
      </c>
      <c r="BV7" s="24">
        <v>50.06</v>
      </c>
      <c r="BW7" s="24">
        <v>49.38</v>
      </c>
      <c r="BX7" s="24">
        <v>48.53</v>
      </c>
      <c r="BY7" s="24">
        <v>46.11</v>
      </c>
      <c r="BZ7" s="24">
        <v>45.55</v>
      </c>
      <c r="CA7" s="24">
        <v>46.2</v>
      </c>
      <c r="CB7" s="24">
        <v>240.93</v>
      </c>
      <c r="CC7" s="24">
        <v>246.9</v>
      </c>
      <c r="CD7" s="24">
        <v>258.60000000000002</v>
      </c>
      <c r="CE7" s="24">
        <v>272.77999999999997</v>
      </c>
      <c r="CF7" s="24">
        <v>260.45999999999998</v>
      </c>
      <c r="CG7" s="24">
        <v>309.22000000000003</v>
      </c>
      <c r="CH7" s="24">
        <v>316.97000000000003</v>
      </c>
      <c r="CI7" s="24">
        <v>326.17</v>
      </c>
      <c r="CJ7" s="24">
        <v>336.93</v>
      </c>
      <c r="CK7" s="24">
        <v>331.17</v>
      </c>
      <c r="CL7" s="24">
        <v>332.82</v>
      </c>
      <c r="CM7" s="24">
        <v>101.16</v>
      </c>
      <c r="CN7" s="24">
        <v>100.28</v>
      </c>
      <c r="CO7" s="24">
        <v>98.38</v>
      </c>
      <c r="CP7" s="24">
        <v>93.72</v>
      </c>
      <c r="CQ7" s="24">
        <v>95.56</v>
      </c>
      <c r="CR7" s="24">
        <v>47.35</v>
      </c>
      <c r="CS7" s="24">
        <v>46.36</v>
      </c>
      <c r="CT7" s="24">
        <v>46.45</v>
      </c>
      <c r="CU7" s="24">
        <v>45.36</v>
      </c>
      <c r="CV7" s="24">
        <v>45.93</v>
      </c>
      <c r="CW7" s="24">
        <v>46.29</v>
      </c>
      <c r="CX7" s="24">
        <v>58.82</v>
      </c>
      <c r="CY7" s="24">
        <v>61.87</v>
      </c>
      <c r="CZ7" s="24">
        <v>62.61</v>
      </c>
      <c r="DA7" s="24">
        <v>64.650000000000006</v>
      </c>
      <c r="DB7" s="24">
        <v>64.25</v>
      </c>
      <c r="DC7" s="24">
        <v>81.209999999999994</v>
      </c>
      <c r="DD7" s="24">
        <v>83.08</v>
      </c>
      <c r="DE7" s="24">
        <v>82.61</v>
      </c>
      <c r="DF7" s="24">
        <v>82.21</v>
      </c>
      <c r="DG7" s="24">
        <v>82.98</v>
      </c>
      <c r="DH7" s="24">
        <v>82.56</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KPLTNI1970</cp:lastModifiedBy>
  <cp:lastPrinted>2025-01-28T09:19:32Z</cp:lastPrinted>
  <dcterms:created xsi:type="dcterms:W3CDTF">2025-01-24T07:41:51Z</dcterms:created>
  <dcterms:modified xsi:type="dcterms:W3CDTF">2025-01-29T06:00:12Z</dcterms:modified>
  <cp:category/>
</cp:coreProperties>
</file>