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41.32.50\w1上下水道課\報告関係\R4年度上水・下水の共通関係\経営比較分析表（R3年度決算）\【経営比較分析表】2021_015491_46_010（水道）\"/>
    </mc:Choice>
  </mc:AlternateContent>
  <xr:revisionPtr revIDLastSave="0" documentId="13_ncr:1_{EA56B58B-3931-49F8-98AF-246F2B027D3E}" xr6:coauthVersionLast="36" xr6:coauthVersionMax="36" xr10:uidLastSave="{00000000-0000-0000-0000-000000000000}"/>
  <workbookProtection workbookAlgorithmName="SHA-512" workbookHashValue="+QS1DTPHCbq6yL3KbTrCMrJx6CIgnl7QOTBCIZ53cVPoL6N3o9J+pdfik6EieCf/E6eI/3PddeRYAWAS2dvzng==" workbookSaltValue="vFM/0pwLv/ji16FkH4a8Qw=="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I10" i="4" s="1"/>
  <c r="N6" i="5"/>
  <c r="B10" i="4" s="1"/>
  <c r="M6" i="5"/>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H85" i="4"/>
  <c r="BB10" i="4"/>
  <c r="AT10" i="4"/>
  <c r="AL10" i="4"/>
  <c r="W10" i="4"/>
  <c r="AT8" i="4"/>
  <c r="AD8" i="4"/>
  <c r="P8" i="4"/>
  <c r="I8" i="4"/>
</calcChain>
</file>

<file path=xl/sharedStrings.xml><?xml version="1.0" encoding="utf-8"?>
<sst xmlns="http://schemas.openxmlformats.org/spreadsheetml/2006/main" count="250" uniqueCount="114">
  <si>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</si>
  <si>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</si>
  <si>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</si>
  <si>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</si>
  <si>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</si>
  <si>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</si>
  <si>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</si>
  <si>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</si>
  <si>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</si>
  <si>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</si>
  <si>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</si>
  <si>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</si>
  <si>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</si>
  <si>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</si>
  <si>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</si>
  <si>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</si>
  <si>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</si>
  <si>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</si>
  <si>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</si>
  <si>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</si>
  <si>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</si>
  <si>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</si>
  <si>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</si>
  <si>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</si>
  <si>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</si>
  <si>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</si>
  <si>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</si>
  <si>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</si>
  <si>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</si>
  <si>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</si>
  <si>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</si>
  <si>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</si>
  <si>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</si>
  <si>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</si>
  <si>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</si>
  <si>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</si>
  <si>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</si>
  <si>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</si>
  <si>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</si>
  <si>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</si>
  <si>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</si>
  <si>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</si>
  <si>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</si>
  <si>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</si>
  <si>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</si>
  <si>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</si>
  <si>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</si>
  <si>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</si>
  <si>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</si>
  <si>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</si>
  <si>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</si>
  <si>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</si>
  <si>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</si>
  <si>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</si>
  <si>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</si>
  <si>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</si>
  <si>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</si>
  <si>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</si>
  <si>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</si>
  <si>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</si>
  <si>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</si>
  <si>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</si>
  <si>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</si>
  <si>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</si>
  <si>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</si>
  <si>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</si>
  <si>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</si>
  <si>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</si>
  <si>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</si>
  <si>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</si>
  <si>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</si>
  <si>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</si>
  <si>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</si>
  <si>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</si>
  <si>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</si>
  <si>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</si>
  <si>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</si>
  <si>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</si>
  <si>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</si>
  <si>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</si>
  <si>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</si>
  <si>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</si>
  <si>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</si>
  <si>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</si>
  <si>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</si>
  <si>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</si>
  <si>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</si>
  <si>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</si>
  <si>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</si>
  <si>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</si>
  <si>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</si>
  <si>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</si>
  <si>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</si>
  <si>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訓子府町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</si>
  <si>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</si>
  <si>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</si>
  <si>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</si>
  <si>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</si>
  <si>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</si>
  <si>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</si>
  <si>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</si>
  <si>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</si>
  <si>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</si>
  <si>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</si>
  <si>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</si>
  <si>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</si>
  <si>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</si>
  <si>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</si>
  <si>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</si>
  <si>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</si>
  <si>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</si>
  <si>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近年では累積欠損金もなく、経常収支比率では100％を上回っており黒字運営となっているが、すべての収益が給水収益ではなく、一般会計からの繰入金にも多少依存している状況である。また、給水人口の減少や節水意識の向上により今後は給水収益の減少による収益の悪化に留意する必要がある。
　料金回収率や給水原価・供給単価から現在の料金水準が妥当と判断できるが、将来的な設備投資への財源確保（料金改定の検討）にも努めなければならない。
　※　平成30年度に簡易水道事業に変更したため、
　　平成29年度以前の値が未記載。</t>
    <rPh sb="215" eb="217">
      <t>ヘイセイ</t>
    </rPh>
    <rPh sb="219" eb="221">
      <t>ネンド</t>
    </rPh>
    <rPh sb="222" eb="224">
      <t>カンイ</t>
    </rPh>
    <rPh sb="224" eb="226">
      <t>スイドウ</t>
    </rPh>
    <rPh sb="226" eb="228">
      <t>ジギョウ</t>
    </rPh>
    <rPh sb="229" eb="231">
      <t>ヘンコウ</t>
    </rPh>
    <rPh sb="239" eb="241">
      <t>ヘイセイ</t>
    </rPh>
    <rPh sb="243" eb="245">
      <t>ネンド</t>
    </rPh>
    <rPh sb="245" eb="247">
      <t>イゼン</t>
    </rPh>
    <rPh sb="248" eb="249">
      <t>アタイ</t>
    </rPh>
    <rPh sb="250" eb="253">
      <t>ミキサイ</t>
    </rPh>
    <phoneticPr fontId="4"/>
  </si>
  <si>
    <t>　有収率の全国平均値に比べ本町の平均値は下回っている。これは、無収水量が大きく影響しているが、その要因となっているのが配水本管や給水管等の老朽化に伴う漏水である。また、管路経年化率での比較でも類似団体及び全国平均値を大きく上回っているため、法定耐用年数を経過した管路を有していることになる。
　このことから、将来に向けて「安心な供給」を図っていくためにも経年管や老朽管の計画的な更新を進めて行くとともに耐震管の普及に努め耐震化率の向上に努める。</t>
    <phoneticPr fontId="4"/>
  </si>
  <si>
    <t>　令和３年度時点での各指標上では、経営の健全性や効率性は確保されているといえる。しかしながら、給水人口の減少など給水収益が減少する見込みであり、有収率の向上に向けた漏水対策を講じ維持管理費を抑制しつつ適正な給水収益の確保に努める。
　また、経年劣化や老朽化した施設の更新については、収支バランスを考慮した投資規模を把握しながら継続的に老朽管の更新を進めていくとともに、主要基幹管路や重要施設の耐震化を計画的に実施していく。</t>
    <rPh sb="1" eb="3">
      <t>レイワ</t>
    </rPh>
    <rPh sb="65" eb="67">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</si>
</sst>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1.24</c:v>
                </c:pt>
                <c:pt idx="2">
                  <c:v>1.08</c:v>
                </c:pt>
                <c:pt idx="3">
                  <c:v>0.78</c:v>
                </c:pt>
                <c:pt idx="4">
                  <c:v>0.26</c:v>
                </c:pt>
              </c:numCache>
            </c:numRef>
          </c:val>
          <c:extLst>
            <c:ext xmlns:c16="http://schemas.microsoft.com/office/drawing/2014/chart" uri="{C3380CC4-5D6E-409C-BE32-E72D297353CC}">
              <c16:uniqueId val="{00000000-F099-400A-BBB0-3A538263881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0.46</c:v>
                </c:pt>
                <c:pt idx="2">
                  <c:v>0.43</c:v>
                </c:pt>
                <c:pt idx="3">
                  <c:v>1.1499999999999999</c:v>
                </c:pt>
                <c:pt idx="4">
                  <c:v>0.28999999999999998</c:v>
                </c:pt>
              </c:numCache>
            </c:numRef>
          </c:val>
          <c:smooth val="0"/>
          <c:extLst>
            <c:ext xmlns:c16="http://schemas.microsoft.com/office/drawing/2014/chart" uri="{C3380CC4-5D6E-409C-BE32-E72D297353CC}">
              <c16:uniqueId val="{00000001-F099-400A-BBB0-3A538263881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71.36</c:v>
                </c:pt>
                <c:pt idx="2">
                  <c:v>73.73</c:v>
                </c:pt>
                <c:pt idx="3">
                  <c:v>71.64</c:v>
                </c:pt>
                <c:pt idx="4">
                  <c:v>72.150000000000006</c:v>
                </c:pt>
              </c:numCache>
            </c:numRef>
          </c:val>
          <c:extLst>
            <c:ext xmlns:c16="http://schemas.microsoft.com/office/drawing/2014/chart" uri="{C3380CC4-5D6E-409C-BE32-E72D297353CC}">
              <c16:uniqueId val="{00000000-D612-4114-8788-C1510FE73A5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45.73</c:v>
                </c:pt>
                <c:pt idx="2">
                  <c:v>49.01</c:v>
                </c:pt>
                <c:pt idx="3">
                  <c:v>48.86</c:v>
                </c:pt>
                <c:pt idx="4">
                  <c:v>49</c:v>
                </c:pt>
              </c:numCache>
            </c:numRef>
          </c:val>
          <c:smooth val="0"/>
          <c:extLst>
            <c:ext xmlns:c16="http://schemas.microsoft.com/office/drawing/2014/chart" uri="{C3380CC4-5D6E-409C-BE32-E72D297353CC}">
              <c16:uniqueId val="{00000001-D612-4114-8788-C1510FE73A5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72.930000000000007</c:v>
                </c:pt>
                <c:pt idx="2">
                  <c:v>70.67</c:v>
                </c:pt>
                <c:pt idx="3">
                  <c:v>73.540000000000006</c:v>
                </c:pt>
                <c:pt idx="4">
                  <c:v>73.08</c:v>
                </c:pt>
              </c:numCache>
            </c:numRef>
          </c:val>
          <c:extLst>
            <c:ext xmlns:c16="http://schemas.microsoft.com/office/drawing/2014/chart" uri="{C3380CC4-5D6E-409C-BE32-E72D297353CC}">
              <c16:uniqueId val="{00000000-8227-4B45-BA9D-BF5C8991773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80.25</c:v>
                </c:pt>
                <c:pt idx="2">
                  <c:v>76.569999999999993</c:v>
                </c:pt>
                <c:pt idx="3">
                  <c:v>76.48</c:v>
                </c:pt>
                <c:pt idx="4">
                  <c:v>75.64</c:v>
                </c:pt>
              </c:numCache>
            </c:numRef>
          </c:val>
          <c:smooth val="0"/>
          <c:extLst>
            <c:ext xmlns:c16="http://schemas.microsoft.com/office/drawing/2014/chart" uri="{C3380CC4-5D6E-409C-BE32-E72D297353CC}">
              <c16:uniqueId val="{00000001-8227-4B45-BA9D-BF5C8991773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122.72</c:v>
                </c:pt>
                <c:pt idx="2">
                  <c:v>121.71</c:v>
                </c:pt>
                <c:pt idx="3">
                  <c:v>133.84</c:v>
                </c:pt>
                <c:pt idx="4">
                  <c:v>128.21</c:v>
                </c:pt>
              </c:numCache>
            </c:numRef>
          </c:val>
          <c:extLst>
            <c:ext xmlns:c16="http://schemas.microsoft.com/office/drawing/2014/chart" uri="{C3380CC4-5D6E-409C-BE32-E72D297353CC}">
              <c16:uniqueId val="{00000000-2F05-4712-94D7-B31A9254E23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109.77</c:v>
                </c:pt>
                <c:pt idx="2">
                  <c:v>105.45</c:v>
                </c:pt>
                <c:pt idx="3">
                  <c:v>103.82</c:v>
                </c:pt>
                <c:pt idx="4">
                  <c:v>105.75</c:v>
                </c:pt>
              </c:numCache>
            </c:numRef>
          </c:val>
          <c:smooth val="0"/>
          <c:extLst>
            <c:ext xmlns:c16="http://schemas.microsoft.com/office/drawing/2014/chart" uri="{C3380CC4-5D6E-409C-BE32-E72D297353CC}">
              <c16:uniqueId val="{00000001-2F05-4712-94D7-B31A9254E23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56.54</c:v>
                </c:pt>
                <c:pt idx="2">
                  <c:v>56.41</c:v>
                </c:pt>
                <c:pt idx="3">
                  <c:v>56.23</c:v>
                </c:pt>
                <c:pt idx="4">
                  <c:v>56.53</c:v>
                </c:pt>
              </c:numCache>
            </c:numRef>
          </c:val>
          <c:extLst>
            <c:ext xmlns:c16="http://schemas.microsoft.com/office/drawing/2014/chart" uri="{C3380CC4-5D6E-409C-BE32-E72D297353CC}">
              <c16:uniqueId val="{00000000-028A-454A-9A34-A8A3EE82BED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46.28</c:v>
                </c:pt>
                <c:pt idx="2">
                  <c:v>49.34</c:v>
                </c:pt>
                <c:pt idx="3">
                  <c:v>39.409999999999997</c:v>
                </c:pt>
                <c:pt idx="4">
                  <c:v>41.18</c:v>
                </c:pt>
              </c:numCache>
            </c:numRef>
          </c:val>
          <c:smooth val="0"/>
          <c:extLst>
            <c:ext xmlns:c16="http://schemas.microsoft.com/office/drawing/2014/chart" uri="{C3380CC4-5D6E-409C-BE32-E72D297353CC}">
              <c16:uniqueId val="{00000001-028A-454A-9A34-A8A3EE82BED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33.72</c:v>
                </c:pt>
                <c:pt idx="2">
                  <c:v>29.44</c:v>
                </c:pt>
                <c:pt idx="3">
                  <c:v>28.72</c:v>
                </c:pt>
                <c:pt idx="4">
                  <c:v>37.67</c:v>
                </c:pt>
              </c:numCache>
            </c:numRef>
          </c:val>
          <c:extLst>
            <c:ext xmlns:c16="http://schemas.microsoft.com/office/drawing/2014/chart" uri="{C3380CC4-5D6E-409C-BE32-E72D297353CC}">
              <c16:uniqueId val="{00000000-9FEB-43E8-AA59-78B2DF6D919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18.03</c:v>
                </c:pt>
                <c:pt idx="2">
                  <c:v>22.75</c:v>
                </c:pt>
                <c:pt idx="3">
                  <c:v>20.97</c:v>
                </c:pt>
                <c:pt idx="4">
                  <c:v>21.65</c:v>
                </c:pt>
              </c:numCache>
            </c:numRef>
          </c:val>
          <c:smooth val="0"/>
          <c:extLst>
            <c:ext xmlns:c16="http://schemas.microsoft.com/office/drawing/2014/chart" uri="{C3380CC4-5D6E-409C-BE32-E72D297353CC}">
              <c16:uniqueId val="{00000001-9FEB-43E8-AA59-78B2DF6D919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F20-4FC2-B68B-2242325BF11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4.96</c:v>
                </c:pt>
                <c:pt idx="2">
                  <c:v>29.38</c:v>
                </c:pt>
                <c:pt idx="3">
                  <c:v>31.54</c:v>
                </c:pt>
                <c:pt idx="4">
                  <c:v>31.15</c:v>
                </c:pt>
              </c:numCache>
            </c:numRef>
          </c:val>
          <c:smooth val="0"/>
          <c:extLst>
            <c:ext xmlns:c16="http://schemas.microsoft.com/office/drawing/2014/chart" uri="{C3380CC4-5D6E-409C-BE32-E72D297353CC}">
              <c16:uniqueId val="{00000001-FF20-4FC2-B68B-2242325BF11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854.81</c:v>
                </c:pt>
                <c:pt idx="2">
                  <c:v>867.09</c:v>
                </c:pt>
                <c:pt idx="3">
                  <c:v>882.84</c:v>
                </c:pt>
                <c:pt idx="4">
                  <c:v>905.23</c:v>
                </c:pt>
              </c:numCache>
            </c:numRef>
          </c:val>
          <c:extLst>
            <c:ext xmlns:c16="http://schemas.microsoft.com/office/drawing/2014/chart" uri="{C3380CC4-5D6E-409C-BE32-E72D297353CC}">
              <c16:uniqueId val="{00000000-016D-4AB5-BE7C-6BC71F54269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563.05999999999995</c:v>
                </c:pt>
                <c:pt idx="2">
                  <c:v>413.82</c:v>
                </c:pt>
                <c:pt idx="3">
                  <c:v>302.22000000000003</c:v>
                </c:pt>
                <c:pt idx="4">
                  <c:v>263.45</c:v>
                </c:pt>
              </c:numCache>
            </c:numRef>
          </c:val>
          <c:smooth val="0"/>
          <c:extLst>
            <c:ext xmlns:c16="http://schemas.microsoft.com/office/drawing/2014/chart" uri="{C3380CC4-5D6E-409C-BE32-E72D297353CC}">
              <c16:uniqueId val="{00000001-016D-4AB5-BE7C-6BC71F54269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480.22</c:v>
                </c:pt>
                <c:pt idx="2">
                  <c:v>501.24</c:v>
                </c:pt>
                <c:pt idx="3">
                  <c:v>513.75</c:v>
                </c:pt>
                <c:pt idx="4">
                  <c:v>506.08</c:v>
                </c:pt>
              </c:numCache>
            </c:numRef>
          </c:val>
          <c:extLst>
            <c:ext xmlns:c16="http://schemas.microsoft.com/office/drawing/2014/chart" uri="{C3380CC4-5D6E-409C-BE32-E72D297353CC}">
              <c16:uniqueId val="{00000000-DA27-463C-8F65-00A0585FAEB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651.9</c:v>
                </c:pt>
                <c:pt idx="2">
                  <c:v>698.55</c:v>
                </c:pt>
                <c:pt idx="3">
                  <c:v>970.36</c:v>
                </c:pt>
                <c:pt idx="4">
                  <c:v>940.22</c:v>
                </c:pt>
              </c:numCache>
            </c:numRef>
          </c:val>
          <c:smooth val="0"/>
          <c:extLst>
            <c:ext xmlns:c16="http://schemas.microsoft.com/office/drawing/2014/chart" uri="{C3380CC4-5D6E-409C-BE32-E72D297353CC}">
              <c16:uniqueId val="{00000001-DA27-463C-8F65-00A0585FAEB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113.26</c:v>
                </c:pt>
                <c:pt idx="2">
                  <c:v>109.5</c:v>
                </c:pt>
                <c:pt idx="3">
                  <c:v>123.24</c:v>
                </c:pt>
                <c:pt idx="4">
                  <c:v>119.14</c:v>
                </c:pt>
              </c:numCache>
            </c:numRef>
          </c:val>
          <c:extLst>
            <c:ext xmlns:c16="http://schemas.microsoft.com/office/drawing/2014/chart" uri="{C3380CC4-5D6E-409C-BE32-E72D297353CC}">
              <c16:uniqueId val="{00000000-3B23-4047-A9F5-9AC747AF332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75.28</c:v>
                </c:pt>
                <c:pt idx="2">
                  <c:v>73.7</c:v>
                </c:pt>
                <c:pt idx="3">
                  <c:v>64.52</c:v>
                </c:pt>
                <c:pt idx="4">
                  <c:v>66.8</c:v>
                </c:pt>
              </c:numCache>
            </c:numRef>
          </c:val>
          <c:smooth val="0"/>
          <c:extLst>
            <c:ext xmlns:c16="http://schemas.microsoft.com/office/drawing/2014/chart" uri="{C3380CC4-5D6E-409C-BE32-E72D297353CC}">
              <c16:uniqueId val="{00000001-3B23-4047-A9F5-9AC747AF332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201.65</c:v>
                </c:pt>
                <c:pt idx="2">
                  <c:v>208.48</c:v>
                </c:pt>
                <c:pt idx="3">
                  <c:v>184.5</c:v>
                </c:pt>
                <c:pt idx="4">
                  <c:v>191.16</c:v>
                </c:pt>
              </c:numCache>
            </c:numRef>
          </c:val>
          <c:extLst>
            <c:ext xmlns:c16="http://schemas.microsoft.com/office/drawing/2014/chart" uri="{C3380CC4-5D6E-409C-BE32-E72D297353CC}">
              <c16:uniqueId val="{00000000-5BC5-4705-84CB-6E8A8E21E59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255.35</c:v>
                </c:pt>
                <c:pt idx="2">
                  <c:v>261.02</c:v>
                </c:pt>
                <c:pt idx="3">
                  <c:v>270.68</c:v>
                </c:pt>
                <c:pt idx="4">
                  <c:v>268.88</c:v>
                </c:pt>
              </c:numCache>
            </c:numRef>
          </c:val>
          <c:smooth val="0"/>
          <c:extLst>
            <c:ext xmlns:c16="http://schemas.microsoft.com/office/drawing/2014/chart" uri="{C3380CC4-5D6E-409C-BE32-E72D297353CC}">
              <c16:uniqueId val="{00000001-5BC5-4705-84CB-6E8A8E21E59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訓子府町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4738</v>
      </c>
      <c r="AM8" s="45"/>
      <c r="AN8" s="45"/>
      <c r="AO8" s="45"/>
      <c r="AP8" s="45"/>
      <c r="AQ8" s="45"/>
      <c r="AR8" s="45"/>
      <c r="AS8" s="45"/>
      <c r="AT8" s="46">
        <f>データ!$S$6</f>
        <v>190.95</v>
      </c>
      <c r="AU8" s="47"/>
      <c r="AV8" s="47"/>
      <c r="AW8" s="47"/>
      <c r="AX8" s="47"/>
      <c r="AY8" s="47"/>
      <c r="AZ8" s="47"/>
      <c r="BA8" s="47"/>
      <c r="BB8" s="48">
        <f>データ!$T$6</f>
        <v>24.81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59.06</v>
      </c>
      <c r="J10" s="47"/>
      <c r="K10" s="47"/>
      <c r="L10" s="47"/>
      <c r="M10" s="47"/>
      <c r="N10" s="47"/>
      <c r="O10" s="81"/>
      <c r="P10" s="48">
        <f>データ!$P$6</f>
        <v>96.8</v>
      </c>
      <c r="Q10" s="48"/>
      <c r="R10" s="48"/>
      <c r="S10" s="48"/>
      <c r="T10" s="48"/>
      <c r="U10" s="48"/>
      <c r="V10" s="48"/>
      <c r="W10" s="45">
        <f>データ!$Q$6</f>
        <v>4730</v>
      </c>
      <c r="X10" s="45"/>
      <c r="Y10" s="45"/>
      <c r="Z10" s="45"/>
      <c r="AA10" s="45"/>
      <c r="AB10" s="45"/>
      <c r="AC10" s="45"/>
      <c r="AD10" s="2"/>
      <c r="AE10" s="2"/>
      <c r="AF10" s="2"/>
      <c r="AG10" s="2"/>
      <c r="AH10" s="2"/>
      <c r="AI10" s="2"/>
      <c r="AJ10" s="2"/>
      <c r="AK10" s="2"/>
      <c r="AL10" s="45">
        <f>データ!$U$6</f>
        <v>4565</v>
      </c>
      <c r="AM10" s="45"/>
      <c r="AN10" s="45"/>
      <c r="AO10" s="45"/>
      <c r="AP10" s="45"/>
      <c r="AQ10" s="45"/>
      <c r="AR10" s="45"/>
      <c r="AS10" s="45"/>
      <c r="AT10" s="46">
        <f>データ!$V$6</f>
        <v>96.6</v>
      </c>
      <c r="AU10" s="47"/>
      <c r="AV10" s="47"/>
      <c r="AW10" s="47"/>
      <c r="AX10" s="47"/>
      <c r="AY10" s="47"/>
      <c r="AZ10" s="47"/>
      <c r="BA10" s="47"/>
      <c r="BB10" s="48">
        <f>データ!$W$6</f>
        <v>47.26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zazgaY9sU8M/veP2ZKJfq9qfOjZgTqI0lgMJX/hQDKoKZ+qKx/sPKmWjLFu3FQpNgl31jLVHwdAUJOgdY6QJ8g==" saltValue="5SY0nQ5QllcIE0FGGp620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15491</v>
      </c>
      <c r="D6" s="20">
        <f t="shared" si="3"/>
        <v>46</v>
      </c>
      <c r="E6" s="20">
        <f t="shared" si="3"/>
        <v>1</v>
      </c>
      <c r="F6" s="20">
        <f t="shared" si="3"/>
        <v>0</v>
      </c>
      <c r="G6" s="20">
        <f t="shared" si="3"/>
        <v>5</v>
      </c>
      <c r="H6" s="20" t="str">
        <f t="shared" si="3"/>
        <v>北海道　訓子府町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59.06</v>
      </c>
      <c r="P6" s="21">
        <f t="shared" si="3"/>
        <v>96.8</v>
      </c>
      <c r="Q6" s="21">
        <f t="shared" si="3"/>
        <v>4730</v>
      </c>
      <c r="R6" s="21">
        <f t="shared" si="3"/>
        <v>4738</v>
      </c>
      <c r="S6" s="21">
        <f t="shared" si="3"/>
        <v>190.95</v>
      </c>
      <c r="T6" s="21">
        <f t="shared" si="3"/>
        <v>24.81</v>
      </c>
      <c r="U6" s="21">
        <f t="shared" si="3"/>
        <v>4565</v>
      </c>
      <c r="V6" s="21">
        <f t="shared" si="3"/>
        <v>96.6</v>
      </c>
      <c r="W6" s="21">
        <f t="shared" si="3"/>
        <v>47.26</v>
      </c>
      <c r="X6" s="22" t="str">
        <f>IF(X7="",NA(),X7)</f>
        <v>-</v>
      </c>
      <c r="Y6" s="22">
        <f t="shared" ref="Y6:AG6" si="4">IF(Y7="",NA(),Y7)</f>
        <v>122.72</v>
      </c>
      <c r="Z6" s="22">
        <f t="shared" si="4"/>
        <v>121.71</v>
      </c>
      <c r="AA6" s="22">
        <f t="shared" si="4"/>
        <v>133.84</v>
      </c>
      <c r="AB6" s="22">
        <f t="shared" si="4"/>
        <v>128.21</v>
      </c>
      <c r="AC6" s="22" t="str">
        <f t="shared" si="4"/>
        <v>-</v>
      </c>
      <c r="AD6" s="22">
        <f t="shared" si="4"/>
        <v>109.77</v>
      </c>
      <c r="AE6" s="22">
        <f t="shared" si="4"/>
        <v>105.45</v>
      </c>
      <c r="AF6" s="22">
        <f t="shared" si="4"/>
        <v>103.82</v>
      </c>
      <c r="AG6" s="22">
        <f t="shared" si="4"/>
        <v>105.75</v>
      </c>
      <c r="AH6" s="21" t="str">
        <f>IF(AH7="","",IF(AH7="-","【-】","【"&amp;SUBSTITUTE(TEXT(AH7,"#,##0.00"),"-","△")&amp;"】"))</f>
        <v>【105.46】</v>
      </c>
      <c r="AI6" s="22" t="str">
        <f>IF(AI7="",NA(),AI7)</f>
        <v>-</v>
      </c>
      <c r="AJ6" s="21">
        <f t="shared" ref="AJ6:AR6" si="5">IF(AJ7="",NA(),AJ7)</f>
        <v>0</v>
      </c>
      <c r="AK6" s="21">
        <f t="shared" si="5"/>
        <v>0</v>
      </c>
      <c r="AL6" s="21">
        <f t="shared" si="5"/>
        <v>0</v>
      </c>
      <c r="AM6" s="21">
        <f t="shared" si="5"/>
        <v>0</v>
      </c>
      <c r="AN6" s="22" t="str">
        <f t="shared" si="5"/>
        <v>-</v>
      </c>
      <c r="AO6" s="22">
        <f t="shared" si="5"/>
        <v>4.96</v>
      </c>
      <c r="AP6" s="22">
        <f t="shared" si="5"/>
        <v>29.38</v>
      </c>
      <c r="AQ6" s="22">
        <f t="shared" si="5"/>
        <v>31.54</v>
      </c>
      <c r="AR6" s="22">
        <f t="shared" si="5"/>
        <v>31.15</v>
      </c>
      <c r="AS6" s="21" t="str">
        <f>IF(AS7="","",IF(AS7="-","【-】","【"&amp;SUBSTITUTE(TEXT(AS7,"#,##0.00"),"-","△")&amp;"】"))</f>
        <v>【28.96】</v>
      </c>
      <c r="AT6" s="22" t="str">
        <f>IF(AT7="",NA(),AT7)</f>
        <v>-</v>
      </c>
      <c r="AU6" s="22">
        <f t="shared" ref="AU6:BC6" si="6">IF(AU7="",NA(),AU7)</f>
        <v>854.81</v>
      </c>
      <c r="AV6" s="22">
        <f t="shared" si="6"/>
        <v>867.09</v>
      </c>
      <c r="AW6" s="22">
        <f t="shared" si="6"/>
        <v>882.84</v>
      </c>
      <c r="AX6" s="22">
        <f t="shared" si="6"/>
        <v>905.23</v>
      </c>
      <c r="AY6" s="22" t="str">
        <f t="shared" si="6"/>
        <v>-</v>
      </c>
      <c r="AZ6" s="22">
        <f t="shared" si="6"/>
        <v>563.05999999999995</v>
      </c>
      <c r="BA6" s="22">
        <f t="shared" si="6"/>
        <v>413.82</v>
      </c>
      <c r="BB6" s="22">
        <f t="shared" si="6"/>
        <v>302.22000000000003</v>
      </c>
      <c r="BC6" s="22">
        <f t="shared" si="6"/>
        <v>263.45</v>
      </c>
      <c r="BD6" s="21" t="str">
        <f>IF(BD7="","",IF(BD7="-","【-】","【"&amp;SUBSTITUTE(TEXT(BD7,"#,##0.00"),"-","△")&amp;"】"))</f>
        <v>【185.62】</v>
      </c>
      <c r="BE6" s="22" t="str">
        <f>IF(BE7="",NA(),BE7)</f>
        <v>-</v>
      </c>
      <c r="BF6" s="22">
        <f t="shared" ref="BF6:BN6" si="7">IF(BF7="",NA(),BF7)</f>
        <v>480.22</v>
      </c>
      <c r="BG6" s="22">
        <f t="shared" si="7"/>
        <v>501.24</v>
      </c>
      <c r="BH6" s="22">
        <f t="shared" si="7"/>
        <v>513.75</v>
      </c>
      <c r="BI6" s="22">
        <f t="shared" si="7"/>
        <v>506.08</v>
      </c>
      <c r="BJ6" s="22" t="str">
        <f t="shared" si="7"/>
        <v>-</v>
      </c>
      <c r="BK6" s="22">
        <f t="shared" si="7"/>
        <v>651.9</v>
      </c>
      <c r="BL6" s="22">
        <f t="shared" si="7"/>
        <v>698.55</v>
      </c>
      <c r="BM6" s="22">
        <f t="shared" si="7"/>
        <v>970.36</v>
      </c>
      <c r="BN6" s="22">
        <f t="shared" si="7"/>
        <v>940.22</v>
      </c>
      <c r="BO6" s="21" t="str">
        <f>IF(BO7="","",IF(BO7="-","【-】","【"&amp;SUBSTITUTE(TEXT(BO7,"#,##0.00"),"-","△")&amp;"】"))</f>
        <v>【1,125.39】</v>
      </c>
      <c r="BP6" s="22" t="str">
        <f>IF(BP7="",NA(),BP7)</f>
        <v>-</v>
      </c>
      <c r="BQ6" s="22">
        <f t="shared" ref="BQ6:BY6" si="8">IF(BQ7="",NA(),BQ7)</f>
        <v>113.26</v>
      </c>
      <c r="BR6" s="22">
        <f t="shared" si="8"/>
        <v>109.5</v>
      </c>
      <c r="BS6" s="22">
        <f t="shared" si="8"/>
        <v>123.24</v>
      </c>
      <c r="BT6" s="22">
        <f t="shared" si="8"/>
        <v>119.14</v>
      </c>
      <c r="BU6" s="22" t="str">
        <f t="shared" si="8"/>
        <v>-</v>
      </c>
      <c r="BV6" s="22">
        <f t="shared" si="8"/>
        <v>75.28</v>
      </c>
      <c r="BW6" s="22">
        <f t="shared" si="8"/>
        <v>73.7</v>
      </c>
      <c r="BX6" s="22">
        <f t="shared" si="8"/>
        <v>64.52</v>
      </c>
      <c r="BY6" s="22">
        <f t="shared" si="8"/>
        <v>66.8</v>
      </c>
      <c r="BZ6" s="21" t="str">
        <f>IF(BZ7="","",IF(BZ7="-","【-】","【"&amp;SUBSTITUTE(TEXT(BZ7,"#,##0.00"),"-","△")&amp;"】"))</f>
        <v>【60.84】</v>
      </c>
      <c r="CA6" s="22" t="str">
        <f>IF(CA7="",NA(),CA7)</f>
        <v>-</v>
      </c>
      <c r="CB6" s="22">
        <f t="shared" ref="CB6:CJ6" si="9">IF(CB7="",NA(),CB7)</f>
        <v>201.65</v>
      </c>
      <c r="CC6" s="22">
        <f t="shared" si="9"/>
        <v>208.48</v>
      </c>
      <c r="CD6" s="22">
        <f t="shared" si="9"/>
        <v>184.5</v>
      </c>
      <c r="CE6" s="22">
        <f t="shared" si="9"/>
        <v>191.16</v>
      </c>
      <c r="CF6" s="22" t="str">
        <f t="shared" si="9"/>
        <v>-</v>
      </c>
      <c r="CG6" s="22">
        <f t="shared" si="9"/>
        <v>255.35</v>
      </c>
      <c r="CH6" s="22">
        <f t="shared" si="9"/>
        <v>261.02</v>
      </c>
      <c r="CI6" s="22">
        <f t="shared" si="9"/>
        <v>270.68</v>
      </c>
      <c r="CJ6" s="22">
        <f t="shared" si="9"/>
        <v>268.88</v>
      </c>
      <c r="CK6" s="21" t="str">
        <f>IF(CK7="","",IF(CK7="-","【-】","【"&amp;SUBSTITUTE(TEXT(CK7,"#,##0.00"),"-","△")&amp;"】"))</f>
        <v>【272.95】</v>
      </c>
      <c r="CL6" s="22" t="str">
        <f>IF(CL7="",NA(),CL7)</f>
        <v>-</v>
      </c>
      <c r="CM6" s="22">
        <f t="shared" ref="CM6:CU6" si="10">IF(CM7="",NA(),CM7)</f>
        <v>71.36</v>
      </c>
      <c r="CN6" s="22">
        <f t="shared" si="10"/>
        <v>73.73</v>
      </c>
      <c r="CO6" s="22">
        <f t="shared" si="10"/>
        <v>71.64</v>
      </c>
      <c r="CP6" s="22">
        <f t="shared" si="10"/>
        <v>72.150000000000006</v>
      </c>
      <c r="CQ6" s="22" t="str">
        <f t="shared" si="10"/>
        <v>-</v>
      </c>
      <c r="CR6" s="22">
        <f t="shared" si="10"/>
        <v>45.73</v>
      </c>
      <c r="CS6" s="22">
        <f t="shared" si="10"/>
        <v>49.01</v>
      </c>
      <c r="CT6" s="22">
        <f t="shared" si="10"/>
        <v>48.86</v>
      </c>
      <c r="CU6" s="22">
        <f t="shared" si="10"/>
        <v>49</v>
      </c>
      <c r="CV6" s="21" t="str">
        <f>IF(CV7="","",IF(CV7="-","【-】","【"&amp;SUBSTITUTE(TEXT(CV7,"#,##0.00"),"-","△")&amp;"】"))</f>
        <v>【51.15】</v>
      </c>
      <c r="CW6" s="22" t="str">
        <f>IF(CW7="",NA(),CW7)</f>
        <v>-</v>
      </c>
      <c r="CX6" s="22">
        <f t="shared" ref="CX6:DF6" si="11">IF(CX7="",NA(),CX7)</f>
        <v>72.930000000000007</v>
      </c>
      <c r="CY6" s="22">
        <f t="shared" si="11"/>
        <v>70.67</v>
      </c>
      <c r="CZ6" s="22">
        <f t="shared" si="11"/>
        <v>73.540000000000006</v>
      </c>
      <c r="DA6" s="22">
        <f t="shared" si="11"/>
        <v>73.08</v>
      </c>
      <c r="DB6" s="22" t="str">
        <f t="shared" si="11"/>
        <v>-</v>
      </c>
      <c r="DC6" s="22">
        <f t="shared" si="11"/>
        <v>80.25</v>
      </c>
      <c r="DD6" s="22">
        <f t="shared" si="11"/>
        <v>76.569999999999993</v>
      </c>
      <c r="DE6" s="22">
        <f t="shared" si="11"/>
        <v>76.48</v>
      </c>
      <c r="DF6" s="22">
        <f t="shared" si="11"/>
        <v>75.64</v>
      </c>
      <c r="DG6" s="21" t="str">
        <f>IF(DG7="","",IF(DG7="-","【-】","【"&amp;SUBSTITUTE(TEXT(DG7,"#,##0.00"),"-","△")&amp;"】"))</f>
        <v>【74.54】</v>
      </c>
      <c r="DH6" s="22" t="str">
        <f>IF(DH7="",NA(),DH7)</f>
        <v>-</v>
      </c>
      <c r="DI6" s="22">
        <f t="shared" ref="DI6:DQ6" si="12">IF(DI7="",NA(),DI7)</f>
        <v>56.54</v>
      </c>
      <c r="DJ6" s="22">
        <f t="shared" si="12"/>
        <v>56.41</v>
      </c>
      <c r="DK6" s="22">
        <f t="shared" si="12"/>
        <v>56.23</v>
      </c>
      <c r="DL6" s="22">
        <f t="shared" si="12"/>
        <v>56.53</v>
      </c>
      <c r="DM6" s="22" t="str">
        <f t="shared" si="12"/>
        <v>-</v>
      </c>
      <c r="DN6" s="22">
        <f t="shared" si="12"/>
        <v>46.28</v>
      </c>
      <c r="DO6" s="22">
        <f t="shared" si="12"/>
        <v>49.34</v>
      </c>
      <c r="DP6" s="22">
        <f t="shared" si="12"/>
        <v>39.409999999999997</v>
      </c>
      <c r="DQ6" s="22">
        <f t="shared" si="12"/>
        <v>41.18</v>
      </c>
      <c r="DR6" s="21" t="str">
        <f>IF(DR7="","",IF(DR7="-","【-】","【"&amp;SUBSTITUTE(TEXT(DR7,"#,##0.00"),"-","△")&amp;"】"))</f>
        <v>【35.99】</v>
      </c>
      <c r="DS6" s="22" t="str">
        <f>IF(DS7="",NA(),DS7)</f>
        <v>-</v>
      </c>
      <c r="DT6" s="22">
        <f t="shared" ref="DT6:EB6" si="13">IF(DT7="",NA(),DT7)</f>
        <v>33.72</v>
      </c>
      <c r="DU6" s="22">
        <f t="shared" si="13"/>
        <v>29.44</v>
      </c>
      <c r="DV6" s="22">
        <f t="shared" si="13"/>
        <v>28.72</v>
      </c>
      <c r="DW6" s="22">
        <f t="shared" si="13"/>
        <v>37.67</v>
      </c>
      <c r="DX6" s="22" t="str">
        <f t="shared" si="13"/>
        <v>-</v>
      </c>
      <c r="DY6" s="22">
        <f t="shared" si="13"/>
        <v>18.03</v>
      </c>
      <c r="DZ6" s="22">
        <f t="shared" si="13"/>
        <v>22.75</v>
      </c>
      <c r="EA6" s="22">
        <f t="shared" si="13"/>
        <v>20.97</v>
      </c>
      <c r="EB6" s="22">
        <f t="shared" si="13"/>
        <v>21.65</v>
      </c>
      <c r="EC6" s="21" t="str">
        <f>IF(EC7="","",IF(EC7="-","【-】","【"&amp;SUBSTITUTE(TEXT(EC7,"#,##0.00"),"-","△")&amp;"】"))</f>
        <v>【17.28】</v>
      </c>
      <c r="ED6" s="22" t="str">
        <f>IF(ED7="",NA(),ED7)</f>
        <v>-</v>
      </c>
      <c r="EE6" s="22">
        <f t="shared" ref="EE6:EM6" si="14">IF(EE7="",NA(),EE7)</f>
        <v>1.24</v>
      </c>
      <c r="EF6" s="22">
        <f t="shared" si="14"/>
        <v>1.08</v>
      </c>
      <c r="EG6" s="22">
        <f t="shared" si="14"/>
        <v>0.78</v>
      </c>
      <c r="EH6" s="22">
        <f t="shared" si="14"/>
        <v>0.26</v>
      </c>
      <c r="EI6" s="22" t="str">
        <f t="shared" si="14"/>
        <v>-</v>
      </c>
      <c r="EJ6" s="22">
        <f t="shared" si="14"/>
        <v>0.46</v>
      </c>
      <c r="EK6" s="22">
        <f t="shared" si="14"/>
        <v>0.43</v>
      </c>
      <c r="EL6" s="22">
        <f t="shared" si="14"/>
        <v>1.1499999999999999</v>
      </c>
      <c r="EM6" s="22">
        <f t="shared" si="14"/>
        <v>0.28999999999999998</v>
      </c>
      <c r="EN6" s="21" t="str">
        <f>IF(EN7="","",IF(EN7="-","【-】","【"&amp;SUBSTITUTE(TEXT(EN7,"#,##0.00"),"-","△")&amp;"】"))</f>
        <v>【0.32】</v>
      </c>
    </row>
    <row r="7" spans="1:144" s="23" customFormat="1" x14ac:dyDescent="0.15">
      <c r="A7" s="15"/>
      <c r="B7" s="24">
        <v>2021</v>
      </c>
      <c r="C7" s="24">
        <v>15491</v>
      </c>
      <c r="D7" s="24">
        <v>46</v>
      </c>
      <c r="E7" s="24">
        <v>1</v>
      </c>
      <c r="F7" s="24">
        <v>0</v>
      </c>
      <c r="G7" s="24">
        <v>5</v>
      </c>
      <c r="H7" s="24" t="s">
        <v>93</v>
      </c>
      <c r="I7" s="24" t="s">
        <v>94</v>
      </c>
      <c r="J7" s="24" t="s">
        <v>95</v>
      </c>
      <c r="K7" s="24" t="s">
        <v>96</v>
      </c>
      <c r="L7" s="24" t="s">
        <v>97</v>
      </c>
      <c r="M7" s="24" t="s">
        <v>98</v>
      </c>
      <c r="N7" s="25" t="s">
        <v>99</v>
      </c>
      <c r="O7" s="25">
        <v>59.06</v>
      </c>
      <c r="P7" s="25">
        <v>96.8</v>
      </c>
      <c r="Q7" s="25">
        <v>4730</v>
      </c>
      <c r="R7" s="25">
        <v>4738</v>
      </c>
      <c r="S7" s="25">
        <v>190.95</v>
      </c>
      <c r="T7" s="25">
        <v>24.81</v>
      </c>
      <c r="U7" s="25">
        <v>4565</v>
      </c>
      <c r="V7" s="25">
        <v>96.6</v>
      </c>
      <c r="W7" s="25">
        <v>47.26</v>
      </c>
      <c r="X7" s="25" t="s">
        <v>99</v>
      </c>
      <c r="Y7" s="25">
        <v>122.72</v>
      </c>
      <c r="Z7" s="25">
        <v>121.71</v>
      </c>
      <c r="AA7" s="25">
        <v>133.84</v>
      </c>
      <c r="AB7" s="25">
        <v>128.21</v>
      </c>
      <c r="AC7" s="25" t="s">
        <v>99</v>
      </c>
      <c r="AD7" s="25">
        <v>109.77</v>
      </c>
      <c r="AE7" s="25">
        <v>105.45</v>
      </c>
      <c r="AF7" s="25">
        <v>103.82</v>
      </c>
      <c r="AG7" s="25">
        <v>105.75</v>
      </c>
      <c r="AH7" s="25">
        <v>105.46</v>
      </c>
      <c r="AI7" s="25" t="s">
        <v>99</v>
      </c>
      <c r="AJ7" s="25">
        <v>0</v>
      </c>
      <c r="AK7" s="25">
        <v>0</v>
      </c>
      <c r="AL7" s="25">
        <v>0</v>
      </c>
      <c r="AM7" s="25">
        <v>0</v>
      </c>
      <c r="AN7" s="25" t="s">
        <v>99</v>
      </c>
      <c r="AO7" s="25">
        <v>4.96</v>
      </c>
      <c r="AP7" s="25">
        <v>29.38</v>
      </c>
      <c r="AQ7" s="25">
        <v>31.54</v>
      </c>
      <c r="AR7" s="25">
        <v>31.15</v>
      </c>
      <c r="AS7" s="25">
        <v>28.96</v>
      </c>
      <c r="AT7" s="25" t="s">
        <v>99</v>
      </c>
      <c r="AU7" s="25">
        <v>854.81</v>
      </c>
      <c r="AV7" s="25">
        <v>867.09</v>
      </c>
      <c r="AW7" s="25">
        <v>882.84</v>
      </c>
      <c r="AX7" s="25">
        <v>905.23</v>
      </c>
      <c r="AY7" s="25" t="s">
        <v>99</v>
      </c>
      <c r="AZ7" s="25">
        <v>563.05999999999995</v>
      </c>
      <c r="BA7" s="25">
        <v>413.82</v>
      </c>
      <c r="BB7" s="25">
        <v>302.22000000000003</v>
      </c>
      <c r="BC7" s="25">
        <v>263.45</v>
      </c>
      <c r="BD7" s="25">
        <v>185.62</v>
      </c>
      <c r="BE7" s="25" t="s">
        <v>99</v>
      </c>
      <c r="BF7" s="25">
        <v>480.22</v>
      </c>
      <c r="BG7" s="25">
        <v>501.24</v>
      </c>
      <c r="BH7" s="25">
        <v>513.75</v>
      </c>
      <c r="BI7" s="25">
        <v>506.08</v>
      </c>
      <c r="BJ7" s="25" t="s">
        <v>99</v>
      </c>
      <c r="BK7" s="25">
        <v>651.9</v>
      </c>
      <c r="BL7" s="25">
        <v>698.55</v>
      </c>
      <c r="BM7" s="25">
        <v>970.36</v>
      </c>
      <c r="BN7" s="25">
        <v>940.22</v>
      </c>
      <c r="BO7" s="25">
        <v>1125.3900000000001</v>
      </c>
      <c r="BP7" s="25" t="s">
        <v>99</v>
      </c>
      <c r="BQ7" s="25">
        <v>113.26</v>
      </c>
      <c r="BR7" s="25">
        <v>109.5</v>
      </c>
      <c r="BS7" s="25">
        <v>123.24</v>
      </c>
      <c r="BT7" s="25">
        <v>119.14</v>
      </c>
      <c r="BU7" s="25" t="s">
        <v>99</v>
      </c>
      <c r="BV7" s="25">
        <v>75.28</v>
      </c>
      <c r="BW7" s="25">
        <v>73.7</v>
      </c>
      <c r="BX7" s="25">
        <v>64.52</v>
      </c>
      <c r="BY7" s="25">
        <v>66.8</v>
      </c>
      <c r="BZ7" s="25">
        <v>60.84</v>
      </c>
      <c r="CA7" s="25" t="s">
        <v>99</v>
      </c>
      <c r="CB7" s="25">
        <v>201.65</v>
      </c>
      <c r="CC7" s="25">
        <v>208.48</v>
      </c>
      <c r="CD7" s="25">
        <v>184.5</v>
      </c>
      <c r="CE7" s="25">
        <v>191.16</v>
      </c>
      <c r="CF7" s="25" t="s">
        <v>99</v>
      </c>
      <c r="CG7" s="25">
        <v>255.35</v>
      </c>
      <c r="CH7" s="25">
        <v>261.02</v>
      </c>
      <c r="CI7" s="25">
        <v>270.68</v>
      </c>
      <c r="CJ7" s="25">
        <v>268.88</v>
      </c>
      <c r="CK7" s="25">
        <v>272.95</v>
      </c>
      <c r="CL7" s="25" t="s">
        <v>99</v>
      </c>
      <c r="CM7" s="25">
        <v>71.36</v>
      </c>
      <c r="CN7" s="25">
        <v>73.73</v>
      </c>
      <c r="CO7" s="25">
        <v>71.64</v>
      </c>
      <c r="CP7" s="25">
        <v>72.150000000000006</v>
      </c>
      <c r="CQ7" s="25" t="s">
        <v>99</v>
      </c>
      <c r="CR7" s="25">
        <v>45.73</v>
      </c>
      <c r="CS7" s="25">
        <v>49.01</v>
      </c>
      <c r="CT7" s="25">
        <v>48.86</v>
      </c>
      <c r="CU7" s="25">
        <v>49</v>
      </c>
      <c r="CV7" s="25">
        <v>51.15</v>
      </c>
      <c r="CW7" s="25" t="s">
        <v>99</v>
      </c>
      <c r="CX7" s="25">
        <v>72.930000000000007</v>
      </c>
      <c r="CY7" s="25">
        <v>70.67</v>
      </c>
      <c r="CZ7" s="25">
        <v>73.540000000000006</v>
      </c>
      <c r="DA7" s="25">
        <v>73.08</v>
      </c>
      <c r="DB7" s="25" t="s">
        <v>99</v>
      </c>
      <c r="DC7" s="25">
        <v>80.25</v>
      </c>
      <c r="DD7" s="25">
        <v>76.569999999999993</v>
      </c>
      <c r="DE7" s="25">
        <v>76.48</v>
      </c>
      <c r="DF7" s="25">
        <v>75.64</v>
      </c>
      <c r="DG7" s="25">
        <v>74.540000000000006</v>
      </c>
      <c r="DH7" s="25" t="s">
        <v>99</v>
      </c>
      <c r="DI7" s="25">
        <v>56.54</v>
      </c>
      <c r="DJ7" s="25">
        <v>56.41</v>
      </c>
      <c r="DK7" s="25">
        <v>56.23</v>
      </c>
      <c r="DL7" s="25">
        <v>56.53</v>
      </c>
      <c r="DM7" s="25" t="s">
        <v>99</v>
      </c>
      <c r="DN7" s="25">
        <v>46.28</v>
      </c>
      <c r="DO7" s="25">
        <v>49.34</v>
      </c>
      <c r="DP7" s="25">
        <v>39.409999999999997</v>
      </c>
      <c r="DQ7" s="25">
        <v>41.18</v>
      </c>
      <c r="DR7" s="25">
        <v>35.99</v>
      </c>
      <c r="DS7" s="25" t="s">
        <v>99</v>
      </c>
      <c r="DT7" s="25">
        <v>33.72</v>
      </c>
      <c r="DU7" s="25">
        <v>29.44</v>
      </c>
      <c r="DV7" s="25">
        <v>28.72</v>
      </c>
      <c r="DW7" s="25">
        <v>37.67</v>
      </c>
      <c r="DX7" s="25" t="s">
        <v>99</v>
      </c>
      <c r="DY7" s="25">
        <v>18.03</v>
      </c>
      <c r="DZ7" s="25">
        <v>22.75</v>
      </c>
      <c r="EA7" s="25">
        <v>20.97</v>
      </c>
      <c r="EB7" s="25">
        <v>21.65</v>
      </c>
      <c r="EC7" s="25">
        <v>17.28</v>
      </c>
      <c r="ED7" s="25" t="s">
        <v>99</v>
      </c>
      <c r="EE7" s="25">
        <v>1.24</v>
      </c>
      <c r="EF7" s="25">
        <v>1.08</v>
      </c>
      <c r="EG7" s="25">
        <v>0.78</v>
      </c>
      <c r="EH7" s="25">
        <v>0.26</v>
      </c>
      <c r="EI7" s="25" t="s">
        <v>99</v>
      </c>
      <c r="EJ7" s="25">
        <v>0.46</v>
      </c>
      <c r="EK7" s="25">
        <v>0.43</v>
      </c>
      <c r="EL7" s="25">
        <v>1.1499999999999999</v>
      </c>
      <c r="EM7" s="25">
        <v>0.28999999999999998</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KPLTNI1970</cp:lastModifiedBy>
  <cp:lastPrinted>2023-01-18T06:03:42Z</cp:lastPrinted>
  <dcterms:created xsi:type="dcterms:W3CDTF">2022-12-01T00:51:48Z</dcterms:created>
  <dcterms:modified xsi:type="dcterms:W3CDTF">2023-01-18T06:11:20Z</dcterms:modified>
  <cp:category/>
</cp:coreProperties>
</file>